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iaz\Desktop\EFP y EDSP\2020\septiembre 2020\EDSP\CR\"/>
    </mc:Choice>
  </mc:AlternateContent>
  <xr:revisionPtr revIDLastSave="0" documentId="13_ncr:1_{F3F59A3E-017F-4104-91B9-9995329E4F8D}" xr6:coauthVersionLast="45" xr6:coauthVersionMax="45" xr10:uidLastSave="{00000000-0000-0000-0000-000000000000}"/>
  <bookViews>
    <workbookView xWindow="20370" yWindow="-120" windowWidth="19440" windowHeight="15000" xr2:uid="{D7D0118A-8820-43C7-ACA8-11656FDE0279}"/>
  </bookViews>
  <sheets>
    <sheet name="Indice" sheetId="2" r:id="rId1"/>
    <sheet name="ED Gobierno Centr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39" i="1" l="1"/>
  <c r="AS35" i="1" l="1"/>
  <c r="AS7" i="1"/>
  <c r="AR35" i="1"/>
  <c r="AR20" i="1"/>
  <c r="AR7" i="1"/>
  <c r="AQ7" i="1"/>
  <c r="AQ5" i="1" s="1"/>
  <c r="AQ14" i="1"/>
  <c r="AQ13" i="1" s="1"/>
  <c r="AQ20" i="1"/>
  <c r="AQ27" i="1"/>
  <c r="AQ39" i="1"/>
  <c r="AQ35" i="1"/>
  <c r="AP39" i="1"/>
  <c r="AS27" i="1" l="1"/>
  <c r="AS20" i="1"/>
  <c r="AS14" i="1"/>
  <c r="AR27" i="1"/>
  <c r="AR14" i="1"/>
  <c r="AR13" i="1" s="1"/>
  <c r="AR5" i="1" s="1"/>
  <c r="AS13" i="1" l="1"/>
  <c r="AS5" i="1" s="1"/>
  <c r="AP35" i="1" l="1"/>
  <c r="AO39" i="1"/>
  <c r="AP7" i="1"/>
  <c r="AP27" i="1" l="1"/>
  <c r="AP20" i="1"/>
  <c r="AP14" i="1"/>
  <c r="AP13" i="1" l="1"/>
  <c r="AP5" i="1" s="1"/>
  <c r="AO35" i="1" l="1"/>
  <c r="AO27" i="1"/>
  <c r="AO20" i="1"/>
  <c r="AO14" i="1"/>
  <c r="AO7" i="1"/>
  <c r="AO13" i="1" l="1"/>
  <c r="AO5" i="1" s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B20" i="1"/>
  <c r="C20" i="1"/>
  <c r="D20" i="1"/>
  <c r="E20" i="1"/>
  <c r="F20" i="1"/>
  <c r="G20" i="1"/>
  <c r="H20" i="1"/>
  <c r="I20" i="1"/>
  <c r="J20" i="1"/>
  <c r="K20" i="1"/>
  <c r="K13" i="1" s="1"/>
  <c r="L20" i="1"/>
  <c r="M20" i="1"/>
  <c r="N20" i="1"/>
  <c r="O20" i="1"/>
  <c r="P20" i="1"/>
  <c r="B14" i="1"/>
  <c r="C14" i="1"/>
  <c r="D14" i="1"/>
  <c r="E14" i="1"/>
  <c r="F14" i="1"/>
  <c r="F13" i="1" s="1"/>
  <c r="F5" i="1" s="1"/>
  <c r="G14" i="1"/>
  <c r="G13" i="1" s="1"/>
  <c r="H14" i="1"/>
  <c r="I14" i="1"/>
  <c r="J14" i="1"/>
  <c r="K14" i="1"/>
  <c r="L14" i="1"/>
  <c r="M14" i="1"/>
  <c r="N14" i="1"/>
  <c r="O14" i="1"/>
  <c r="C13" i="1"/>
  <c r="O13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39" i="1"/>
  <c r="P35" i="1"/>
  <c r="P27" i="1"/>
  <c r="P14" i="1"/>
  <c r="P7" i="1"/>
  <c r="N13" i="1" l="1"/>
  <c r="N5" i="1" s="1"/>
  <c r="J13" i="1"/>
  <c r="J5" i="1" s="1"/>
  <c r="B13" i="1"/>
  <c r="B5" i="1" s="1"/>
  <c r="C5" i="1"/>
  <c r="K5" i="1"/>
  <c r="O5" i="1"/>
  <c r="G5" i="1"/>
  <c r="M13" i="1"/>
  <c r="E13" i="1"/>
  <c r="E5" i="1" s="1"/>
  <c r="P13" i="1"/>
  <c r="P5" i="1" s="1"/>
  <c r="L13" i="1"/>
  <c r="L5" i="1" s="1"/>
  <c r="H13" i="1"/>
  <c r="H5" i="1" s="1"/>
  <c r="D13" i="1"/>
  <c r="D5" i="1" s="1"/>
  <c r="I13" i="1"/>
  <c r="I5" i="1" s="1"/>
  <c r="M5" i="1"/>
  <c r="AN7" i="1"/>
  <c r="Q39" i="1"/>
  <c r="Q35" i="1"/>
  <c r="Q27" i="1"/>
  <c r="Q20" i="1"/>
  <c r="Q14" i="1"/>
  <c r="Q7" i="1"/>
  <c r="AA39" i="1"/>
  <c r="Z39" i="1"/>
  <c r="Y39" i="1"/>
  <c r="X39" i="1"/>
  <c r="W39" i="1"/>
  <c r="V39" i="1"/>
  <c r="U39" i="1"/>
  <c r="T39" i="1"/>
  <c r="S39" i="1"/>
  <c r="R39" i="1"/>
  <c r="AA35" i="1"/>
  <c r="Z35" i="1"/>
  <c r="Y35" i="1"/>
  <c r="X35" i="1"/>
  <c r="W35" i="1"/>
  <c r="V35" i="1"/>
  <c r="U35" i="1"/>
  <c r="T35" i="1"/>
  <c r="S35" i="1"/>
  <c r="R35" i="1"/>
  <c r="AA27" i="1"/>
  <c r="Z27" i="1"/>
  <c r="Y27" i="1"/>
  <c r="X27" i="1"/>
  <c r="W27" i="1"/>
  <c r="V27" i="1"/>
  <c r="U27" i="1"/>
  <c r="T27" i="1"/>
  <c r="S27" i="1"/>
  <c r="R27" i="1"/>
  <c r="AA20" i="1"/>
  <c r="Z20" i="1"/>
  <c r="Y20" i="1"/>
  <c r="X20" i="1"/>
  <c r="W20" i="1"/>
  <c r="V20" i="1"/>
  <c r="U20" i="1"/>
  <c r="T20" i="1"/>
  <c r="S20" i="1"/>
  <c r="R20" i="1"/>
  <c r="AA14" i="1"/>
  <c r="AA13" i="1" s="1"/>
  <c r="Z14" i="1"/>
  <c r="Y14" i="1"/>
  <c r="X14" i="1"/>
  <c r="W14" i="1"/>
  <c r="V14" i="1"/>
  <c r="U14" i="1"/>
  <c r="T14" i="1"/>
  <c r="S14" i="1"/>
  <c r="S13" i="1" s="1"/>
  <c r="R14" i="1"/>
  <c r="AA7" i="1"/>
  <c r="Z7" i="1"/>
  <c r="Y7" i="1"/>
  <c r="X7" i="1"/>
  <c r="W7" i="1"/>
  <c r="V7" i="1"/>
  <c r="U7" i="1"/>
  <c r="T7" i="1"/>
  <c r="S7" i="1"/>
  <c r="R7" i="1"/>
  <c r="R13" i="1" l="1"/>
  <c r="R5" i="1" s="1"/>
  <c r="V13" i="1"/>
  <c r="V5" i="1" s="1"/>
  <c r="Z13" i="1"/>
  <c r="Z5" i="1" s="1"/>
  <c r="T13" i="1"/>
  <c r="T5" i="1" s="1"/>
  <c r="X13" i="1"/>
  <c r="X5" i="1" s="1"/>
  <c r="W13" i="1"/>
  <c r="W5" i="1" s="1"/>
  <c r="Q13" i="1"/>
  <c r="Q5" i="1" s="1"/>
  <c r="S5" i="1"/>
  <c r="AA5" i="1"/>
  <c r="U13" i="1"/>
  <c r="U5" i="1" s="1"/>
  <c r="Y13" i="1"/>
  <c r="Y5" i="1" s="1"/>
  <c r="AN39" i="1"/>
  <c r="AN35" i="1"/>
  <c r="AN27" i="1"/>
  <c r="AN20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B14" i="1"/>
  <c r="AB7" i="1"/>
  <c r="AC7" i="1"/>
  <c r="AD7" i="1"/>
  <c r="AE7" i="1"/>
  <c r="AF7" i="1"/>
  <c r="AG7" i="1"/>
  <c r="AH7" i="1"/>
  <c r="AI7" i="1"/>
  <c r="AJ7" i="1"/>
  <c r="AK7" i="1"/>
  <c r="AL7" i="1"/>
  <c r="AM7" i="1"/>
  <c r="AM39" i="1"/>
  <c r="AM35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M20" i="1"/>
  <c r="AB20" i="1"/>
  <c r="AB13" i="1" s="1"/>
  <c r="AC20" i="1"/>
  <c r="AD20" i="1"/>
  <c r="AD13" i="1" s="1"/>
  <c r="AE20" i="1"/>
  <c r="AF20" i="1"/>
  <c r="AG20" i="1"/>
  <c r="AH20" i="1"/>
  <c r="AH13" i="1" s="1"/>
  <c r="AI20" i="1"/>
  <c r="AJ20" i="1"/>
  <c r="AK20" i="1"/>
  <c r="AL20" i="1"/>
  <c r="AL13" i="1" s="1"/>
  <c r="AB35" i="1"/>
  <c r="AC35" i="1"/>
  <c r="AD35" i="1"/>
  <c r="AE35" i="1"/>
  <c r="AF35" i="1"/>
  <c r="AG35" i="1"/>
  <c r="AH35" i="1"/>
  <c r="AI35" i="1"/>
  <c r="AJ35" i="1"/>
  <c r="AK35" i="1"/>
  <c r="AL35" i="1"/>
  <c r="AB39" i="1"/>
  <c r="AC39" i="1"/>
  <c r="AD39" i="1"/>
  <c r="AE39" i="1"/>
  <c r="AF39" i="1"/>
  <c r="AG39" i="1"/>
  <c r="AH39" i="1"/>
  <c r="AI39" i="1"/>
  <c r="AJ39" i="1"/>
  <c r="AK39" i="1"/>
  <c r="AL39" i="1"/>
  <c r="AI13" i="1" l="1"/>
  <c r="AE13" i="1"/>
  <c r="AE5" i="1" s="1"/>
  <c r="AM13" i="1"/>
  <c r="AM5" i="1" s="1"/>
  <c r="AL5" i="1"/>
  <c r="AH5" i="1"/>
  <c r="AD5" i="1"/>
  <c r="AK13" i="1"/>
  <c r="AK5" i="1" s="1"/>
  <c r="AG13" i="1"/>
  <c r="AG5" i="1" s="1"/>
  <c r="AC13" i="1"/>
  <c r="AC5" i="1" s="1"/>
  <c r="AN13" i="1"/>
  <c r="AN5" i="1" s="1"/>
  <c r="AI5" i="1"/>
  <c r="AB5" i="1"/>
  <c r="AJ13" i="1"/>
  <c r="AJ5" i="1" s="1"/>
  <c r="AF13" i="1"/>
  <c r="AF5" i="1" s="1"/>
  <c r="AS39" i="1"/>
</calcChain>
</file>

<file path=xl/sharedStrings.xml><?xml version="1.0" encoding="utf-8"?>
<sst xmlns="http://schemas.openxmlformats.org/spreadsheetml/2006/main" count="95" uniqueCount="79">
  <si>
    <t>2013Q2</t>
  </si>
  <si>
    <t>2013Q3</t>
  </si>
  <si>
    <t>2013Q4</t>
  </si>
  <si>
    <t>2014Q1</t>
  </si>
  <si>
    <t>2014Q2</t>
  </si>
  <si>
    <t>2014Q3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</si>
  <si>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</si>
  <si>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</si>
  <si>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</si>
  <si>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</si>
  <si>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</si>
  <si>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</si>
  <si>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</si>
  <si>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</si>
  <si>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</si>
  <si>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</si>
  <si>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</si>
  <si>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</si>
  <si>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</si>
  <si>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</si>
  <si>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</si>
  <si>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</si>
  <si>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en Millones de USD</t>
  </si>
  <si>
    <t>Deuda Total del Gobierno Central</t>
  </si>
  <si>
    <t>Por instrumento y plazo de vencimiento</t>
  </si>
  <si>
    <t>Vencimiento de corto plazo:</t>
  </si>
  <si>
    <t>Efectivo y depósitos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</si>
  <si>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</si>
  <si>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</si>
  <si>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</si>
  <si>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</si>
  <si>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</si>
  <si>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>Pagadero a mas de un año:</t>
  </si>
  <si>
    <t>Derechos especiales de giro (DEG)</t>
  </si>
  <si>
    <t>Por tipo de moneda</t>
  </si>
  <si>
    <t>Moneda nacional</t>
  </si>
  <si>
    <t>Moneda extranjera</t>
  </si>
  <si>
    <t>Acreedores residentes</t>
  </si>
  <si>
    <t>Acreedores no residentes</t>
  </si>
  <si>
    <t>2014Q4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</si>
  <si>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</si>
  <si>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</si>
  <si>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</si>
  <si>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</si>
  <si>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</si>
  <si>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</si>
  <si>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</si>
  <si>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</si>
  <si>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Trimestral</t>
  </si>
  <si>
    <t>Contenido: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</si>
  <si>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</si>
  <si>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2019Q1</t>
  </si>
  <si>
    <t>Tabla 1.1: Deuda del Gobierno Central Presupuestario Trimestral</t>
  </si>
  <si>
    <t xml:space="preserve">Títulos Valores </t>
  </si>
  <si>
    <t>2013Q1</t>
  </si>
  <si>
    <t>Costa Rica</t>
  </si>
  <si>
    <t>Deuda Total del Gobierno Central Presupuestario</t>
  </si>
  <si>
    <t xml:space="preserve">Deuda del Gobierno Central  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</si>
  <si>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</si>
  <si>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</si>
  <si>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</si>
  <si>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</si>
  <si>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</si>
  <si>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</si>
  <si>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</si>
  <si>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</si>
  <si>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</si>
  <si>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</si>
  <si>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</si>
  <si>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</si>
  <si>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</si>
  <si>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</si>
  <si>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Por residencia del acreedor</t>
  </si>
  <si>
    <t>2019Q2</t>
  </si>
  <si>
    <t>2019Q3</t>
  </si>
  <si>
    <t>2019Q4</t>
  </si>
  <si>
    <t>2020Q1</t>
  </si>
  <si>
    <t>2020Q2</t>
  </si>
  <si>
    <t>Gobierno Central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</si>
</sst>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name val="Futura"/>
      <family val="3"/>
    </font>
    <font>
      <b/>
      <sz val="10"/>
      <name val="Futura"/>
      <family val="3"/>
    </font>
    <font>
      <sz val="11"/>
      <color theme="1"/>
      <name val="Futura"/>
      <family val="3"/>
    </font>
    <font>
      <b/>
      <sz val="11"/>
      <color theme="0"/>
      <name val="Futura"/>
      <family val="3"/>
    </font>
    <font>
      <b/>
      <sz val="10"/>
      <color theme="0"/>
      <name val="Futura"/>
      <family val="3"/>
    </font>
    <font>
      <b/>
      <u/>
      <sz val="10"/>
      <color theme="0"/>
      <name val="Futura"/>
      <family val="3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5" fillId="0" borderId="0" xfId="2" applyFont="1" applyFill="1" applyProtection="1"/>
    <xf numFmtId="0" fontId="6" fillId="0" borderId="0" xfId="2" applyFont="1" applyFill="1" applyBorder="1" applyProtection="1"/>
    <xf numFmtId="0" fontId="7" fillId="0" borderId="0" xfId="0" applyFont="1" applyFill="1"/>
    <xf numFmtId="164" fontId="0" fillId="0" borderId="0" xfId="1" applyNumberFormat="1" applyFont="1" applyBorder="1"/>
    <xf numFmtId="0" fontId="0" fillId="0" borderId="0" xfId="0" applyBorder="1"/>
    <xf numFmtId="4" fontId="0" fillId="0" borderId="0" xfId="0" applyNumberFormat="1" applyBorder="1"/>
    <xf numFmtId="0" fontId="0" fillId="0" borderId="5" xfId="0" applyBorder="1"/>
    <xf numFmtId="4" fontId="0" fillId="0" borderId="5" xfId="0" applyNumberFormat="1" applyBorder="1"/>
    <xf numFmtId="0" fontId="8" fillId="3" borderId="6" xfId="2" applyFont="1" applyFill="1" applyBorder="1" applyProtection="1"/>
    <xf numFmtId="0" fontId="10" fillId="3" borderId="7" xfId="2" applyFont="1" applyFill="1" applyBorder="1" applyProtection="1"/>
    <xf numFmtId="0" fontId="9" fillId="3" borderId="7" xfId="2" applyFont="1" applyFill="1" applyBorder="1" applyProtection="1"/>
    <xf numFmtId="0" fontId="9" fillId="2" borderId="7" xfId="2" applyFont="1" applyFill="1" applyBorder="1" applyProtection="1"/>
    <xf numFmtId="0" fontId="9" fillId="2" borderId="8" xfId="2" applyFont="1" applyFill="1" applyBorder="1" applyProtection="1"/>
    <xf numFmtId="0" fontId="2" fillId="3" borderId="5" xfId="0" applyFont="1" applyFill="1" applyBorder="1"/>
    <xf numFmtId="0" fontId="12" fillId="3" borderId="0" xfId="0" applyFont="1" applyFill="1"/>
    <xf numFmtId="0" fontId="0" fillId="2" borderId="0" xfId="0" applyFill="1"/>
    <xf numFmtId="0" fontId="13" fillId="2" borderId="0" xfId="0" applyFont="1" applyFill="1"/>
    <xf numFmtId="0" fontId="0" fillId="3" borderId="0" xfId="0" applyFill="1"/>
    <xf numFmtId="0" fontId="0" fillId="4" borderId="0" xfId="0" applyFill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 applyAlignment="1"/>
    <xf numFmtId="0" fontId="19" fillId="0" borderId="0" xfId="0" applyFont="1"/>
    <xf numFmtId="0" fontId="0" fillId="0" borderId="0" xfId="0" applyFill="1"/>
    <xf numFmtId="164" fontId="22" fillId="3" borderId="1" xfId="0" applyNumberFormat="1" applyFont="1" applyFill="1" applyBorder="1"/>
    <xf numFmtId="164" fontId="22" fillId="3" borderId="1" xfId="1" applyNumberFormat="1" applyFont="1" applyFill="1" applyBorder="1"/>
    <xf numFmtId="164" fontId="22" fillId="3" borderId="2" xfId="1" applyNumberFormat="1" applyFont="1" applyFill="1" applyBorder="1"/>
    <xf numFmtId="0" fontId="9" fillId="2" borderId="4" xfId="2" applyFont="1" applyFill="1" applyBorder="1" applyProtection="1"/>
    <xf numFmtId="0" fontId="22" fillId="2" borderId="9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10" fillId="3" borderId="8" xfId="2" applyFont="1" applyFill="1" applyBorder="1" applyProtection="1"/>
    <xf numFmtId="43" fontId="0" fillId="0" borderId="0" xfId="1" applyFont="1"/>
    <xf numFmtId="43" fontId="0" fillId="0" borderId="0" xfId="1" applyFont="1" applyFill="1" applyBorder="1"/>
    <xf numFmtId="43" fontId="22" fillId="2" borderId="10" xfId="1" applyFont="1" applyFill="1" applyBorder="1" applyAlignment="1">
      <alignment horizontal="center"/>
    </xf>
    <xf numFmtId="0" fontId="2" fillId="3" borderId="3" xfId="0" applyFont="1" applyFill="1" applyBorder="1"/>
    <xf numFmtId="43" fontId="0" fillId="0" borderId="0" xfId="1" applyFont="1" applyBorder="1"/>
    <xf numFmtId="43" fontId="2" fillId="3" borderId="3" xfId="1" applyFont="1" applyFill="1" applyBorder="1"/>
    <xf numFmtId="43" fontId="0" fillId="0" borderId="5" xfId="1" applyFont="1" applyBorder="1"/>
    <xf numFmtId="0" fontId="14" fillId="0" borderId="0" xfId="0" applyFont="1" applyFill="1" applyAlignment="1">
      <alignment horizontal="center"/>
    </xf>
    <xf numFmtId="0" fontId="15" fillId="0" borderId="0" xfId="5" applyFont="1" applyFill="1" applyAlignment="1" applyProtection="1">
      <alignment horizont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2" borderId="12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</cellXfs>
  <cellStyles count="10">
    <cellStyle name="Hipervínculo" xfId="5" builtinId="8"/>
    <cellStyle name="Millares" xfId="1" builtinId="3"/>
    <cellStyle name="Millares 2" xfId="4" xr:uid="{00000000-0005-0000-0000-00002F000000}"/>
    <cellStyle name="Normal" xfId="0" builtinId="0"/>
    <cellStyle name="Normal 2" xfId="2" xr:uid="{00000000-0005-0000-0000-000030000000}"/>
    <cellStyle name="Normal 2 2" xfId="7" xr:uid="{00000000-0005-0000-0000-000002000000}"/>
    <cellStyle name="Normal 3" xfId="9" xr:uid="{00000000-0005-0000-0000-000003000000}"/>
    <cellStyle name="Normal 4" xfId="6" xr:uid="{00000000-0005-0000-0000-000004000000}"/>
    <cellStyle name="Percent 2" xfId="8" xr:uid="{00000000-0005-0000-0000-000005000000}"/>
    <cellStyle name="Porcentaje 2" xfId="3" xr:uid="{00000000-0005-0000-0000-000031000000}"/>
  </cellStyles>
  <dxfs count="0"/>
  <tableStyles count="0" defaultTableStyle="TableStyleMedium2" defaultPivotStyle="PivotStyleLight16"/>
  <colors>
    <mruColors>
      <color rgb="FFE7B70D"/>
      <color rgb="FF08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4B4DE57-0E09-466D-AD56-525284774401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9</xdr:row>
      <xdr:rowOff>57150</xdr:rowOff>
    </xdr:from>
    <xdr:to>
      <xdr:col>15</xdr:col>
      <xdr:colOff>571500</xdr:colOff>
      <xdr:row>15</xdr:row>
      <xdr:rowOff>114300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3C0695A1-CE1F-4E19-B129-C29B2344AB35}"/>
            </a:ext>
          </a:extLst>
        </xdr:cNvPr>
        <xdr:cNvGrpSpPr>
          <a:grpSpLocks/>
        </xdr:cNvGrpSpPr>
      </xdr:nvGrpSpPr>
      <xdr:grpSpPr bwMode="auto">
        <a:xfrm>
          <a:off x="1447800" y="1771650"/>
          <a:ext cx="9439275" cy="120015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7827737F-8DA0-4927-9B42-14FC937BE5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2EA677AA-FC1B-4AA4-9046-CF744252D7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104775</xdr:colOff>
      <xdr:row>2</xdr:row>
      <xdr:rowOff>123825</xdr:rowOff>
    </xdr:from>
    <xdr:to>
      <xdr:col>17</xdr:col>
      <xdr:colOff>190500</xdr:colOff>
      <xdr:row>8</xdr:row>
      <xdr:rowOff>104775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184BF721-3830-4F4C-8FFB-8A18F47FAA4F}"/>
            </a:ext>
          </a:extLst>
        </xdr:cNvPr>
        <xdr:cNvGrpSpPr/>
      </xdr:nvGrpSpPr>
      <xdr:grpSpPr>
        <a:xfrm>
          <a:off x="828675" y="504825"/>
          <a:ext cx="10553700" cy="1123950"/>
          <a:chOff x="742950" y="438150"/>
          <a:chExt cx="11087100" cy="1123950"/>
        </a:xfrm>
      </xdr:grpSpPr>
      <xdr:pic>
        <xdr:nvPicPr>
          <xdr:cNvPr id="16" name="Imagen 9">
            <a:extLst>
              <a:ext uri="{FF2B5EF4-FFF2-40B4-BE49-F238E27FC236}">
                <a16:creationId xmlns:a16="http://schemas.microsoft.com/office/drawing/2014/main" id="{ED46D6D6-FEAD-49D8-86D9-7BBBE0DF51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2950" y="438150"/>
            <a:ext cx="1078841" cy="1123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10">
            <a:extLst>
              <a:ext uri="{FF2B5EF4-FFF2-40B4-BE49-F238E27FC236}">
                <a16:creationId xmlns:a16="http://schemas.microsoft.com/office/drawing/2014/main" id="{CBE9000A-093D-479C-B119-176E484952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96113" y="830163"/>
            <a:ext cx="1304287" cy="3948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1">
            <a:extLst>
              <a:ext uri="{FF2B5EF4-FFF2-40B4-BE49-F238E27FC236}">
                <a16:creationId xmlns:a16="http://schemas.microsoft.com/office/drawing/2014/main" id="{B2BFDF8D-B98D-4E40-BB24-616E766A2A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61336" y="831133"/>
            <a:ext cx="1224939" cy="5976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2">
            <a:extLst>
              <a:ext uri="{FF2B5EF4-FFF2-40B4-BE49-F238E27FC236}">
                <a16:creationId xmlns:a16="http://schemas.microsoft.com/office/drawing/2014/main" id="{6A8BBD45-C299-44C4-8BC6-0E29C509A98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43761" y="680159"/>
            <a:ext cx="1242663" cy="7876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n 13">
            <a:extLst>
              <a:ext uri="{FF2B5EF4-FFF2-40B4-BE49-F238E27FC236}">
                <a16:creationId xmlns:a16="http://schemas.microsoft.com/office/drawing/2014/main" id="{4B36D751-FC70-462A-9261-76E903E233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21480" y="728172"/>
            <a:ext cx="1884219" cy="5628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n 14">
            <a:extLst>
              <a:ext uri="{FF2B5EF4-FFF2-40B4-BE49-F238E27FC236}">
                <a16:creationId xmlns:a16="http://schemas.microsoft.com/office/drawing/2014/main" id="{4A55DA98-316F-4958-B179-5248F6AAA2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73868" y="805607"/>
            <a:ext cx="1593932" cy="4233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">
            <a:extLst>
              <a:ext uri="{FF2B5EF4-FFF2-40B4-BE49-F238E27FC236}">
                <a16:creationId xmlns:a16="http://schemas.microsoft.com/office/drawing/2014/main" id="{D39C6D51-1F81-4829-B068-6F0CA496B0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6904" y="615046"/>
            <a:ext cx="803146" cy="7548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n 22">
            <a:extLst>
              <a:ext uri="{FF2B5EF4-FFF2-40B4-BE49-F238E27FC236}">
                <a16:creationId xmlns:a16="http://schemas.microsoft.com/office/drawing/2014/main" id="{140F95EE-BF1D-48B6-BBFC-FB79A8E0BE1D}"/>
              </a:ext>
            </a:extLst>
          </xdr:cNvPr>
          <xdr:cNvPicPr/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15425" y="790575"/>
            <a:ext cx="1885950" cy="46672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5572-8A9C-4ECD-AB36-52C8E37C1DA8}">
  <dimension ref="B2:Q34"/>
  <sheetViews>
    <sheetView showGridLines="0" tabSelected="1" topLeftCell="A18" workbookViewId="0">
      <selection activeCell="H26" sqref="H26"/>
    </sheetView>
  </sheetViews>
  <sheetFormatPr baseColWidth="10" defaultColWidth="10.85546875" defaultRowHeight="15" x14ac:dyDescent="0.25"/>
  <cols>
    <col min="2" max="2" width="2.7109375" customWidth="1"/>
    <col min="17" max="17" width="2.28515625" customWidth="1"/>
    <col min="258" max="258" width="2.7109375" customWidth="1"/>
    <col min="273" max="273" width="2.28515625" customWidth="1"/>
    <col min="514" max="514" width="2.7109375" customWidth="1"/>
    <col min="529" max="529" width="2.28515625" customWidth="1"/>
    <col min="770" max="770" width="2.7109375" customWidth="1"/>
    <col min="785" max="785" width="2.28515625" customWidth="1"/>
    <col min="1026" max="1026" width="2.7109375" customWidth="1"/>
    <col min="1041" max="1041" width="2.28515625" customWidth="1"/>
    <col min="1282" max="1282" width="2.7109375" customWidth="1"/>
    <col min="1297" max="1297" width="2.28515625" customWidth="1"/>
    <col min="1538" max="1538" width="2.7109375" customWidth="1"/>
    <col min="1553" max="1553" width="2.28515625" customWidth="1"/>
    <col min="1794" max="1794" width="2.7109375" customWidth="1"/>
    <col min="1809" max="1809" width="2.28515625" customWidth="1"/>
    <col min="2050" max="2050" width="2.7109375" customWidth="1"/>
    <col min="2065" max="2065" width="2.28515625" customWidth="1"/>
    <col min="2306" max="2306" width="2.7109375" customWidth="1"/>
    <col min="2321" max="2321" width="2.28515625" customWidth="1"/>
    <col min="2562" max="2562" width="2.7109375" customWidth="1"/>
    <col min="2577" max="2577" width="2.28515625" customWidth="1"/>
    <col min="2818" max="2818" width="2.7109375" customWidth="1"/>
    <col min="2833" max="2833" width="2.28515625" customWidth="1"/>
    <col min="3074" max="3074" width="2.7109375" customWidth="1"/>
    <col min="3089" max="3089" width="2.28515625" customWidth="1"/>
    <col min="3330" max="3330" width="2.7109375" customWidth="1"/>
    <col min="3345" max="3345" width="2.28515625" customWidth="1"/>
    <col min="3586" max="3586" width="2.7109375" customWidth="1"/>
    <col min="3601" max="3601" width="2.28515625" customWidth="1"/>
    <col min="3842" max="3842" width="2.7109375" customWidth="1"/>
    <col min="3857" max="3857" width="2.28515625" customWidth="1"/>
    <col min="4098" max="4098" width="2.7109375" customWidth="1"/>
    <col min="4113" max="4113" width="2.28515625" customWidth="1"/>
    <col min="4354" max="4354" width="2.7109375" customWidth="1"/>
    <col min="4369" max="4369" width="2.28515625" customWidth="1"/>
    <col min="4610" max="4610" width="2.7109375" customWidth="1"/>
    <col min="4625" max="4625" width="2.28515625" customWidth="1"/>
    <col min="4866" max="4866" width="2.7109375" customWidth="1"/>
    <col min="4881" max="4881" width="2.28515625" customWidth="1"/>
    <col min="5122" max="5122" width="2.7109375" customWidth="1"/>
    <col min="5137" max="5137" width="2.28515625" customWidth="1"/>
    <col min="5378" max="5378" width="2.7109375" customWidth="1"/>
    <col min="5393" max="5393" width="2.28515625" customWidth="1"/>
    <col min="5634" max="5634" width="2.7109375" customWidth="1"/>
    <col min="5649" max="5649" width="2.28515625" customWidth="1"/>
    <col min="5890" max="5890" width="2.7109375" customWidth="1"/>
    <col min="5905" max="5905" width="2.28515625" customWidth="1"/>
    <col min="6146" max="6146" width="2.7109375" customWidth="1"/>
    <col min="6161" max="6161" width="2.28515625" customWidth="1"/>
    <col min="6402" max="6402" width="2.7109375" customWidth="1"/>
    <col min="6417" max="6417" width="2.28515625" customWidth="1"/>
    <col min="6658" max="6658" width="2.7109375" customWidth="1"/>
    <col min="6673" max="6673" width="2.28515625" customWidth="1"/>
    <col min="6914" max="6914" width="2.7109375" customWidth="1"/>
    <col min="6929" max="6929" width="2.28515625" customWidth="1"/>
    <col min="7170" max="7170" width="2.7109375" customWidth="1"/>
    <col min="7185" max="7185" width="2.28515625" customWidth="1"/>
    <col min="7426" max="7426" width="2.7109375" customWidth="1"/>
    <col min="7441" max="7441" width="2.28515625" customWidth="1"/>
    <col min="7682" max="7682" width="2.7109375" customWidth="1"/>
    <col min="7697" max="7697" width="2.28515625" customWidth="1"/>
    <col min="7938" max="7938" width="2.7109375" customWidth="1"/>
    <col min="7953" max="7953" width="2.28515625" customWidth="1"/>
    <col min="8194" max="8194" width="2.7109375" customWidth="1"/>
    <col min="8209" max="8209" width="2.28515625" customWidth="1"/>
    <col min="8450" max="8450" width="2.7109375" customWidth="1"/>
    <col min="8465" max="8465" width="2.28515625" customWidth="1"/>
    <col min="8706" max="8706" width="2.7109375" customWidth="1"/>
    <col min="8721" max="8721" width="2.28515625" customWidth="1"/>
    <col min="8962" max="8962" width="2.7109375" customWidth="1"/>
    <col min="8977" max="8977" width="2.28515625" customWidth="1"/>
    <col min="9218" max="9218" width="2.7109375" customWidth="1"/>
    <col min="9233" max="9233" width="2.28515625" customWidth="1"/>
    <col min="9474" max="9474" width="2.7109375" customWidth="1"/>
    <col min="9489" max="9489" width="2.28515625" customWidth="1"/>
    <col min="9730" max="9730" width="2.7109375" customWidth="1"/>
    <col min="9745" max="9745" width="2.28515625" customWidth="1"/>
    <col min="9986" max="9986" width="2.7109375" customWidth="1"/>
    <col min="10001" max="10001" width="2.28515625" customWidth="1"/>
    <col min="10242" max="10242" width="2.7109375" customWidth="1"/>
    <col min="10257" max="10257" width="2.28515625" customWidth="1"/>
    <col min="10498" max="10498" width="2.7109375" customWidth="1"/>
    <col min="10513" max="10513" width="2.28515625" customWidth="1"/>
    <col min="10754" max="10754" width="2.7109375" customWidth="1"/>
    <col min="10769" max="10769" width="2.28515625" customWidth="1"/>
    <col min="11010" max="11010" width="2.7109375" customWidth="1"/>
    <col min="11025" max="11025" width="2.28515625" customWidth="1"/>
    <col min="11266" max="11266" width="2.7109375" customWidth="1"/>
    <col min="11281" max="11281" width="2.28515625" customWidth="1"/>
    <col min="11522" max="11522" width="2.7109375" customWidth="1"/>
    <col min="11537" max="11537" width="2.28515625" customWidth="1"/>
    <col min="11778" max="11778" width="2.7109375" customWidth="1"/>
    <col min="11793" max="11793" width="2.28515625" customWidth="1"/>
    <col min="12034" max="12034" width="2.7109375" customWidth="1"/>
    <col min="12049" max="12049" width="2.28515625" customWidth="1"/>
    <col min="12290" max="12290" width="2.7109375" customWidth="1"/>
    <col min="12305" max="12305" width="2.28515625" customWidth="1"/>
    <col min="12546" max="12546" width="2.7109375" customWidth="1"/>
    <col min="12561" max="12561" width="2.28515625" customWidth="1"/>
    <col min="12802" max="12802" width="2.7109375" customWidth="1"/>
    <col min="12817" max="12817" width="2.28515625" customWidth="1"/>
    <col min="13058" max="13058" width="2.7109375" customWidth="1"/>
    <col min="13073" max="13073" width="2.28515625" customWidth="1"/>
    <col min="13314" max="13314" width="2.7109375" customWidth="1"/>
    <col min="13329" max="13329" width="2.28515625" customWidth="1"/>
    <col min="13570" max="13570" width="2.7109375" customWidth="1"/>
    <col min="13585" max="13585" width="2.28515625" customWidth="1"/>
    <col min="13826" max="13826" width="2.7109375" customWidth="1"/>
    <col min="13841" max="13841" width="2.28515625" customWidth="1"/>
    <col min="14082" max="14082" width="2.7109375" customWidth="1"/>
    <col min="14097" max="14097" width="2.28515625" customWidth="1"/>
    <col min="14338" max="14338" width="2.7109375" customWidth="1"/>
    <col min="14353" max="14353" width="2.28515625" customWidth="1"/>
    <col min="14594" max="14594" width="2.7109375" customWidth="1"/>
    <col min="14609" max="14609" width="2.28515625" customWidth="1"/>
    <col min="14850" max="14850" width="2.7109375" customWidth="1"/>
    <col min="14865" max="14865" width="2.28515625" customWidth="1"/>
    <col min="15106" max="15106" width="2.7109375" customWidth="1"/>
    <col min="15121" max="15121" width="2.28515625" customWidth="1"/>
    <col min="15362" max="15362" width="2.7109375" customWidth="1"/>
    <col min="15377" max="15377" width="2.28515625" customWidth="1"/>
    <col min="15618" max="15618" width="2.7109375" customWidth="1"/>
    <col min="15633" max="15633" width="2.28515625" customWidth="1"/>
    <col min="15874" max="15874" width="2.7109375" customWidth="1"/>
    <col min="15889" max="15889" width="2.28515625" customWidth="1"/>
    <col min="16130" max="16130" width="2.7109375" customWidth="1"/>
    <col min="16145" max="16145" width="2.28515625" customWidth="1"/>
  </cols>
  <sheetData>
    <row r="2" spans="2:17" x14ac:dyDescent="0.25">
      <c r="B2" s="15"/>
      <c r="C2" s="16"/>
      <c r="D2" s="16"/>
      <c r="E2" s="17"/>
      <c r="F2" s="17"/>
      <c r="G2" s="17"/>
      <c r="H2" s="17"/>
      <c r="I2" s="17"/>
      <c r="J2" s="17"/>
      <c r="K2" s="17"/>
      <c r="L2" s="16"/>
      <c r="M2" s="16"/>
      <c r="N2" s="16"/>
      <c r="O2" s="16"/>
      <c r="P2" s="16"/>
      <c r="Q2" s="18"/>
    </row>
    <row r="3" spans="2:17" x14ac:dyDescent="0.25">
      <c r="B3" s="19"/>
      <c r="Q3" s="19"/>
    </row>
    <row r="4" spans="2:17" x14ac:dyDescent="0.25">
      <c r="B4" s="19"/>
      <c r="Q4" s="19"/>
    </row>
    <row r="5" spans="2:17" x14ac:dyDescent="0.25">
      <c r="B5" s="19"/>
      <c r="Q5" s="19"/>
    </row>
    <row r="6" spans="2:17" x14ac:dyDescent="0.25">
      <c r="B6" s="19"/>
      <c r="Q6" s="19"/>
    </row>
    <row r="7" spans="2:17" x14ac:dyDescent="0.25">
      <c r="B7" s="19"/>
      <c r="Q7" s="19"/>
    </row>
    <row r="8" spans="2:17" x14ac:dyDescent="0.25">
      <c r="B8" s="19"/>
      <c r="Q8" s="19"/>
    </row>
    <row r="9" spans="2:17" x14ac:dyDescent="0.25">
      <c r="B9" s="19"/>
      <c r="Q9" s="19"/>
    </row>
    <row r="10" spans="2:17" x14ac:dyDescent="0.25">
      <c r="B10" s="19"/>
      <c r="Q10" s="19"/>
    </row>
    <row r="11" spans="2:17" x14ac:dyDescent="0.25">
      <c r="B11" s="19"/>
      <c r="Q11" s="19"/>
    </row>
    <row r="12" spans="2:17" x14ac:dyDescent="0.25">
      <c r="B12" s="19"/>
      <c r="Q12" s="19"/>
    </row>
    <row r="13" spans="2:17" x14ac:dyDescent="0.25">
      <c r="B13" s="19"/>
      <c r="Q13" s="19"/>
    </row>
    <row r="14" spans="2:17" x14ac:dyDescent="0.25">
      <c r="B14" s="19"/>
      <c r="Q14" s="19"/>
    </row>
    <row r="15" spans="2:17" x14ac:dyDescent="0.25">
      <c r="B15" s="19"/>
      <c r="Q15" s="19"/>
    </row>
    <row r="16" spans="2:17" x14ac:dyDescent="0.25">
      <c r="B16" s="19"/>
      <c r="Q16" s="19"/>
    </row>
    <row r="17" spans="2:17" ht="30.75" x14ac:dyDescent="0.45">
      <c r="B17" s="19"/>
      <c r="C17" s="41" t="s">
        <v>40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19"/>
    </row>
    <row r="18" spans="2:17" ht="30.75" x14ac:dyDescent="0.45">
      <c r="B18" s="19"/>
      <c r="C18" s="41" t="s">
        <v>41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19"/>
    </row>
    <row r="19" spans="2:17" ht="30.75" x14ac:dyDescent="0.45">
      <c r="B19" s="19"/>
      <c r="C19" s="42" t="s">
        <v>42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19"/>
    </row>
    <row r="20" spans="2:17" x14ac:dyDescent="0.25">
      <c r="B20" s="18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6"/>
      <c r="N20" s="16"/>
      <c r="O20" s="16"/>
      <c r="P20" s="16"/>
      <c r="Q20" s="18"/>
    </row>
    <row r="21" spans="2:17" ht="26.25" x14ac:dyDescent="0.4">
      <c r="F21" s="20" t="s">
        <v>43</v>
      </c>
      <c r="G21" s="21"/>
      <c r="H21" s="21"/>
      <c r="I21" s="21"/>
      <c r="J21" s="21"/>
      <c r="K21" s="22"/>
      <c r="L21" s="22"/>
    </row>
    <row r="22" spans="2:17" ht="26.25" x14ac:dyDescent="0.4">
      <c r="F22" s="20" t="s">
        <v>44</v>
      </c>
      <c r="G22" s="21"/>
      <c r="H22" s="21"/>
      <c r="I22" s="21"/>
      <c r="J22" s="21"/>
      <c r="K22" s="22"/>
      <c r="L22" s="22"/>
    </row>
    <row r="23" spans="2:17" ht="23.25" x14ac:dyDescent="0.35">
      <c r="F23" s="23"/>
      <c r="G23" s="21"/>
      <c r="H23" s="21"/>
      <c r="I23" s="21"/>
      <c r="J23" s="21"/>
      <c r="K23" s="22"/>
      <c r="L23" s="22"/>
    </row>
    <row r="24" spans="2:17" ht="23.25" x14ac:dyDescent="0.35">
      <c r="F24" s="23" t="s">
        <v>45</v>
      </c>
      <c r="H24" s="21" t="s">
        <v>55</v>
      </c>
      <c r="I24" s="21"/>
      <c r="J24" s="21"/>
      <c r="K24" s="22"/>
      <c r="L24" s="22"/>
    </row>
    <row r="25" spans="2:17" ht="23.25" x14ac:dyDescent="0.35">
      <c r="F25" s="23" t="s">
        <v>46</v>
      </c>
      <c r="G25" s="21"/>
      <c r="H25" s="21" t="s">
        <v>78</v>
      </c>
      <c r="I25" s="21"/>
      <c r="J25" s="21"/>
      <c r="K25" s="22"/>
      <c r="L25" s="22"/>
    </row>
    <row r="26" spans="2:17" ht="23.25" x14ac:dyDescent="0.35">
      <c r="F26" s="23" t="s">
        <v>47</v>
      </c>
      <c r="G26" s="21"/>
      <c r="H26" s="21" t="s">
        <v>48</v>
      </c>
      <c r="I26" s="21"/>
      <c r="J26" s="21"/>
      <c r="K26" s="22"/>
      <c r="L26" s="22"/>
    </row>
    <row r="27" spans="2:17" ht="23.25" x14ac:dyDescent="0.35">
      <c r="F27" s="23"/>
      <c r="G27" s="21"/>
      <c r="H27" s="21"/>
      <c r="I27" s="21"/>
      <c r="J27" s="21"/>
      <c r="K27" s="22"/>
      <c r="L27" s="22"/>
    </row>
    <row r="28" spans="2:17" ht="23.25" x14ac:dyDescent="0.35">
      <c r="F28" s="23" t="s">
        <v>49</v>
      </c>
      <c r="G28" s="21"/>
      <c r="H28" s="21"/>
      <c r="I28" s="21"/>
      <c r="J28" s="21"/>
      <c r="K28" s="22"/>
      <c r="L28" s="22"/>
    </row>
    <row r="29" spans="2:17" ht="23.25" x14ac:dyDescent="0.35">
      <c r="G29" s="21" t="s">
        <v>57</v>
      </c>
      <c r="H29" s="24"/>
      <c r="I29" s="22"/>
      <c r="J29" s="26"/>
      <c r="K29" s="26"/>
      <c r="L29" s="26"/>
      <c r="M29" s="24"/>
    </row>
    <row r="30" spans="2:17" ht="18.75" x14ac:dyDescent="0.3">
      <c r="G30" s="26"/>
      <c r="H30" s="26"/>
      <c r="I30" s="26"/>
      <c r="J30" s="26"/>
      <c r="K30" s="26"/>
      <c r="L30" s="24"/>
      <c r="M30" s="24"/>
    </row>
    <row r="31" spans="2:17" ht="8.25" customHeight="1" x14ac:dyDescent="0.3">
      <c r="G31" s="25"/>
      <c r="H31" s="22"/>
      <c r="I31" s="22"/>
      <c r="J31" s="22"/>
      <c r="K31" s="22"/>
      <c r="L31" s="22"/>
    </row>
    <row r="32" spans="2:17" ht="24.75" customHeight="1" x14ac:dyDescent="0.25">
      <c r="F32" s="43" t="s">
        <v>50</v>
      </c>
      <c r="G32" s="43"/>
      <c r="H32" s="43"/>
      <c r="I32" s="43"/>
      <c r="J32" s="43"/>
      <c r="K32" s="43"/>
      <c r="L32" s="43"/>
    </row>
    <row r="33" spans="6:12" ht="25.5" customHeight="1" x14ac:dyDescent="0.25">
      <c r="F33" s="44"/>
      <c r="G33" s="44"/>
      <c r="H33" s="44"/>
      <c r="I33" s="44"/>
      <c r="J33" s="44"/>
      <c r="K33" s="44"/>
      <c r="L33" s="44"/>
    </row>
    <row r="34" spans="6:12" ht="33" customHeight="1" x14ac:dyDescent="0.25">
      <c r="F34" s="44"/>
      <c r="G34" s="44"/>
      <c r="H34" s="44"/>
      <c r="I34" s="44"/>
      <c r="J34" s="44"/>
      <c r="K34" s="44"/>
      <c r="L34" s="44"/>
    </row>
  </sheetData>
  <mergeCells count="4">
    <mergeCell ref="C17:P17"/>
    <mergeCell ref="C18:P18"/>
    <mergeCell ref="C19:P19"/>
    <mergeCell ref="F32:L34"/>
  </mergeCells>
  <hyperlinks>
    <hyperlink ref="C19" r:id="rId1" xr:uid="{5E4CA2CA-D543-4DE3-B9E6-76962245417F}"/>
    <hyperlink ref="G29" location="'Gobierno Central'!A1" display="Deuda del Gobierno Central  " xr:uid="{CD438DC4-0BA1-406A-9D21-14404E277EF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CAE8-D757-4557-BED2-529990049160}">
  <dimension ref="A1:AS42"/>
  <sheetViews>
    <sheetView showGridLines="0" workbookViewId="0">
      <pane xSplit="1" ySplit="6" topLeftCell="AJ7" activePane="bottomRight" state="frozen"/>
      <selection pane="topRight" activeCell="B1" sqref="B1"/>
      <selection pane="bottomLeft" activeCell="A7" sqref="A7"/>
      <selection pane="bottomRight" activeCell="AT42" sqref="AT42"/>
    </sheetView>
  </sheetViews>
  <sheetFormatPr baseColWidth="10" defaultColWidth="10.85546875" defaultRowHeight="15" x14ac:dyDescent="0.25"/>
  <cols>
    <col min="1" max="1" width="65.7109375" style="3" customWidth="1"/>
    <col min="2" max="27" width="11.42578125" customWidth="1"/>
    <col min="41" max="42" width="10.85546875" style="34"/>
    <col min="44" max="44" width="10.85546875" style="34"/>
    <col min="45" max="45" width="11.28515625" style="34" bestFit="1" customWidth="1"/>
  </cols>
  <sheetData>
    <row r="1" spans="1:45" x14ac:dyDescent="0.25">
      <c r="A1" s="1"/>
    </row>
    <row r="2" spans="1:45" ht="15" customHeight="1" x14ac:dyDescent="0.25">
      <c r="A2" s="45" t="s">
        <v>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</row>
    <row r="3" spans="1:45" ht="15" customHeight="1" thickBot="1" x14ac:dyDescent="0.3">
      <c r="A3" s="45" t="s">
        <v>22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</row>
    <row r="4" spans="1:45" ht="16.5" thickBot="1" x14ac:dyDescent="0.3">
      <c r="A4" s="30"/>
      <c r="B4" s="31" t="s">
        <v>58</v>
      </c>
      <c r="C4" s="31" t="s">
        <v>59</v>
      </c>
      <c r="D4" s="31" t="s">
        <v>60</v>
      </c>
      <c r="E4" s="31" t="s">
        <v>61</v>
      </c>
      <c r="F4" s="31" t="s">
        <v>62</v>
      </c>
      <c r="G4" s="31" t="s">
        <v>63</v>
      </c>
      <c r="H4" s="31" t="s">
        <v>64</v>
      </c>
      <c r="I4" s="31" t="s">
        <v>65</v>
      </c>
      <c r="J4" s="31" t="s">
        <v>66</v>
      </c>
      <c r="K4" s="31" t="s">
        <v>67</v>
      </c>
      <c r="L4" s="31" t="s">
        <v>68</v>
      </c>
      <c r="M4" s="31" t="s">
        <v>69</v>
      </c>
      <c r="N4" s="31" t="s">
        <v>70</v>
      </c>
      <c r="O4" s="31" t="s">
        <v>71</v>
      </c>
      <c r="P4" s="31" t="s">
        <v>54</v>
      </c>
      <c r="Q4" s="31" t="s">
        <v>0</v>
      </c>
      <c r="R4" s="31" t="s">
        <v>1</v>
      </c>
      <c r="S4" s="31" t="s">
        <v>2</v>
      </c>
      <c r="T4" s="31" t="s">
        <v>3</v>
      </c>
      <c r="U4" s="31" t="s">
        <v>4</v>
      </c>
      <c r="V4" s="31" t="s">
        <v>5</v>
      </c>
      <c r="W4" s="31" t="s">
        <v>39</v>
      </c>
      <c r="X4" s="31" t="s">
        <v>6</v>
      </c>
      <c r="Y4" s="31" t="s">
        <v>7</v>
      </c>
      <c r="Z4" s="31" t="s">
        <v>8</v>
      </c>
      <c r="AA4" s="31" t="s">
        <v>9</v>
      </c>
      <c r="AB4" s="31" t="s">
        <v>10</v>
      </c>
      <c r="AC4" s="31" t="s">
        <v>11</v>
      </c>
      <c r="AD4" s="31" t="s">
        <v>12</v>
      </c>
      <c r="AE4" s="31" t="s">
        <v>13</v>
      </c>
      <c r="AF4" s="31" t="s">
        <v>14</v>
      </c>
      <c r="AG4" s="31" t="s">
        <v>15</v>
      </c>
      <c r="AH4" s="31" t="s">
        <v>16</v>
      </c>
      <c r="AI4" s="31" t="s">
        <v>17</v>
      </c>
      <c r="AJ4" s="31" t="s">
        <v>18</v>
      </c>
      <c r="AK4" s="31" t="s">
        <v>19</v>
      </c>
      <c r="AL4" s="31" t="s">
        <v>20</v>
      </c>
      <c r="AM4" s="31" t="s">
        <v>21</v>
      </c>
      <c r="AN4" s="32" t="s">
        <v>51</v>
      </c>
      <c r="AO4" s="32" t="s">
        <v>73</v>
      </c>
      <c r="AP4" s="32" t="s">
        <v>74</v>
      </c>
      <c r="AQ4" s="32" t="s">
        <v>75</v>
      </c>
      <c r="AR4" s="36" t="s">
        <v>76</v>
      </c>
      <c r="AS4" s="36" t="s">
        <v>77</v>
      </c>
    </row>
    <row r="5" spans="1:45" ht="15.75" x14ac:dyDescent="0.25">
      <c r="A5" s="9" t="s">
        <v>23</v>
      </c>
      <c r="B5" s="28">
        <f t="shared" ref="B5:O5" si="0">+B7+B13</f>
        <v>11794.864206033759</v>
      </c>
      <c r="C5" s="28">
        <f t="shared" si="0"/>
        <v>12661.21317254767</v>
      </c>
      <c r="D5" s="28">
        <f t="shared" si="0"/>
        <v>13992.999561667273</v>
      </c>
      <c r="E5" s="28">
        <f t="shared" si="0"/>
        <v>14277.583000000001</v>
      </c>
      <c r="F5" s="28">
        <f t="shared" si="0"/>
        <v>15406.118332809432</v>
      </c>
      <c r="G5" s="28">
        <f t="shared" si="0"/>
        <v>16035.943537880639</v>
      </c>
      <c r="H5" s="28">
        <f t="shared" si="0"/>
        <v>16714.365073869478</v>
      </c>
      <c r="I5" s="28">
        <f t="shared" si="0"/>
        <v>17767.086170562994</v>
      </c>
      <c r="J5" s="28">
        <f t="shared" si="0"/>
        <v>17857.404079233704</v>
      </c>
      <c r="K5" s="28">
        <f t="shared" si="0"/>
        <v>18898.293028012919</v>
      </c>
      <c r="L5" s="28">
        <f t="shared" si="0"/>
        <v>19332.3</v>
      </c>
      <c r="M5" s="28">
        <f t="shared" si="0"/>
        <v>20704.548429518167</v>
      </c>
      <c r="N5" s="28">
        <f t="shared" si="0"/>
        <v>21213.48</v>
      </c>
      <c r="O5" s="28">
        <f t="shared" si="0"/>
        <v>23105.75</v>
      </c>
      <c r="P5" s="28">
        <f t="shared" ref="P5" si="1">+P7+P13</f>
        <v>16019.8</v>
      </c>
      <c r="Q5" s="28">
        <f t="shared" ref="Q5" si="2">+Q7+Q13</f>
        <v>17333.199999999997</v>
      </c>
      <c r="R5" s="28">
        <f t="shared" ref="R5:AA5" si="3">+R7+R13</f>
        <v>17349.8</v>
      </c>
      <c r="S5" s="28">
        <f t="shared" si="3"/>
        <v>17782.500000000004</v>
      </c>
      <c r="T5" s="28">
        <f t="shared" si="3"/>
        <v>17118.400000000001</v>
      </c>
      <c r="U5" s="28">
        <f t="shared" si="3"/>
        <v>18722.5</v>
      </c>
      <c r="V5" s="28">
        <f t="shared" si="3"/>
        <v>18998.5</v>
      </c>
      <c r="W5" s="28">
        <f t="shared" si="3"/>
        <v>19355.5</v>
      </c>
      <c r="X5" s="28">
        <f t="shared" si="3"/>
        <v>21504.400000000001</v>
      </c>
      <c r="Y5" s="28">
        <f t="shared" si="3"/>
        <v>21613.000000000004</v>
      </c>
      <c r="Z5" s="28">
        <f t="shared" si="3"/>
        <v>21866.7</v>
      </c>
      <c r="AA5" s="28">
        <f t="shared" si="3"/>
        <v>22314.3</v>
      </c>
      <c r="AB5" s="27">
        <f>+AB7+AB13</f>
        <v>23074.199999999997</v>
      </c>
      <c r="AC5" s="28">
        <f t="shared" ref="AC5:AM5" si="4">+AC7+AC13</f>
        <v>23976.799999999999</v>
      </c>
      <c r="AD5" s="28">
        <f t="shared" si="4"/>
        <v>24674.7</v>
      </c>
      <c r="AE5" s="28">
        <f t="shared" si="4"/>
        <v>25222.300000000003</v>
      </c>
      <c r="AF5" s="28">
        <f t="shared" si="4"/>
        <v>26050.5</v>
      </c>
      <c r="AG5" s="28">
        <f t="shared" si="4"/>
        <v>26250.7</v>
      </c>
      <c r="AH5" s="28">
        <f t="shared" si="4"/>
        <v>27182.400000000001</v>
      </c>
      <c r="AI5" s="28">
        <f t="shared" si="4"/>
        <v>28162.6</v>
      </c>
      <c r="AJ5" s="28">
        <f t="shared" si="4"/>
        <v>29684.799999999999</v>
      </c>
      <c r="AK5" s="28">
        <f t="shared" si="4"/>
        <v>30223</v>
      </c>
      <c r="AL5" s="28">
        <f t="shared" si="4"/>
        <v>30976.599999999995</v>
      </c>
      <c r="AM5" s="28">
        <f t="shared" si="4"/>
        <v>30462.200000000004</v>
      </c>
      <c r="AN5" s="29">
        <f t="shared" ref="AN5:AS5" si="5">+AN7+AN13</f>
        <v>32431.9</v>
      </c>
      <c r="AO5" s="29">
        <f t="shared" si="5"/>
        <v>33850.719447742718</v>
      </c>
      <c r="AP5" s="29">
        <f t="shared" si="5"/>
        <v>34646.070965877705</v>
      </c>
      <c r="AQ5" s="29">
        <f t="shared" si="5"/>
        <v>36993.804727190574</v>
      </c>
      <c r="AR5" s="29">
        <f t="shared" si="5"/>
        <v>37641.172352157868</v>
      </c>
      <c r="AS5" s="29">
        <f t="shared" si="5"/>
        <v>38397.675835265298</v>
      </c>
    </row>
    <row r="6" spans="1:45" ht="15.75" thickBot="1" x14ac:dyDescent="0.3">
      <c r="A6" s="3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37"/>
      <c r="AO6" s="37"/>
      <c r="AP6" s="37"/>
      <c r="AQ6" s="37"/>
      <c r="AR6" s="37"/>
      <c r="AS6" s="39"/>
    </row>
    <row r="7" spans="1:45" x14ac:dyDescent="0.25">
      <c r="A7" s="11" t="s">
        <v>25</v>
      </c>
      <c r="B7" s="4">
        <f t="shared" ref="B7:O7" si="6">+B9+B10</f>
        <v>777.56</v>
      </c>
      <c r="C7" s="4">
        <f t="shared" si="6"/>
        <v>759.65317254767024</v>
      </c>
      <c r="D7" s="4">
        <f t="shared" si="6"/>
        <v>1611.5663036561987</v>
      </c>
      <c r="E7" s="4">
        <f t="shared" si="6"/>
        <v>1615.806384675471</v>
      </c>
      <c r="F7" s="4">
        <f t="shared" si="6"/>
        <v>823.66467660060027</v>
      </c>
      <c r="G7" s="4">
        <f t="shared" si="6"/>
        <v>776.28</v>
      </c>
      <c r="H7" s="4">
        <f t="shared" si="6"/>
        <v>1038</v>
      </c>
      <c r="I7" s="4">
        <f t="shared" si="6"/>
        <v>1260.2</v>
      </c>
      <c r="J7" s="4">
        <f t="shared" si="6"/>
        <v>1069.4000000000001</v>
      </c>
      <c r="K7" s="4">
        <f t="shared" si="6"/>
        <v>1032.0999999999999</v>
      </c>
      <c r="L7" s="4">
        <f t="shared" si="6"/>
        <v>1270.7</v>
      </c>
      <c r="M7" s="4">
        <f t="shared" si="6"/>
        <v>1364.9</v>
      </c>
      <c r="N7" s="4">
        <f t="shared" si="6"/>
        <v>1147.96</v>
      </c>
      <c r="O7" s="4">
        <f t="shared" si="6"/>
        <v>774.87</v>
      </c>
      <c r="P7" s="4">
        <f t="shared" ref="P7" si="7">+P9+P10</f>
        <v>769</v>
      </c>
      <c r="Q7" s="4">
        <f t="shared" ref="Q7" si="8">+Q9+Q10</f>
        <v>797.3</v>
      </c>
      <c r="R7" s="4">
        <f t="shared" ref="R7:AA7" si="9">+R9+R10</f>
        <v>822.6</v>
      </c>
      <c r="S7" s="4">
        <f t="shared" si="9"/>
        <v>884.7</v>
      </c>
      <c r="T7" s="4">
        <f t="shared" si="9"/>
        <v>1056.8</v>
      </c>
      <c r="U7" s="4">
        <f t="shared" si="9"/>
        <v>944.3</v>
      </c>
      <c r="V7" s="4">
        <f t="shared" si="9"/>
        <v>928.7</v>
      </c>
      <c r="W7" s="4">
        <f t="shared" si="9"/>
        <v>803.7</v>
      </c>
      <c r="X7" s="4">
        <f t="shared" si="9"/>
        <v>1081.5</v>
      </c>
      <c r="Y7" s="4">
        <f t="shared" si="9"/>
        <v>1075.7</v>
      </c>
      <c r="Z7" s="4">
        <f t="shared" si="9"/>
        <v>1104</v>
      </c>
      <c r="AA7" s="4">
        <f t="shared" si="9"/>
        <v>1437.2</v>
      </c>
      <c r="AB7" s="4">
        <f t="shared" ref="AB7:AS7" si="10">+AB9+AB10</f>
        <v>1820.8</v>
      </c>
      <c r="AC7" s="4">
        <f t="shared" si="10"/>
        <v>1685.9</v>
      </c>
      <c r="AD7" s="4">
        <f t="shared" si="10"/>
        <v>1377.4</v>
      </c>
      <c r="AE7" s="4">
        <f t="shared" si="10"/>
        <v>891.7</v>
      </c>
      <c r="AF7" s="4">
        <f t="shared" si="10"/>
        <v>906.4</v>
      </c>
      <c r="AG7" s="4">
        <f t="shared" si="10"/>
        <v>1448.9</v>
      </c>
      <c r="AH7" s="4">
        <f t="shared" si="10"/>
        <v>1846</v>
      </c>
      <c r="AI7" s="4">
        <f t="shared" si="10"/>
        <v>1974.6</v>
      </c>
      <c r="AJ7" s="4">
        <f t="shared" si="10"/>
        <v>2249.8000000000002</v>
      </c>
      <c r="AK7" s="4">
        <f t="shared" si="10"/>
        <v>2313.1999999999998</v>
      </c>
      <c r="AL7" s="4">
        <f t="shared" si="10"/>
        <v>2147.3000000000002</v>
      </c>
      <c r="AM7" s="4">
        <f t="shared" si="10"/>
        <v>1452</v>
      </c>
      <c r="AN7" s="4">
        <f t="shared" si="10"/>
        <v>1213.3</v>
      </c>
      <c r="AO7" s="38">
        <f t="shared" si="10"/>
        <v>737.75750372545576</v>
      </c>
      <c r="AP7" s="38">
        <f t="shared" si="10"/>
        <v>831.34041928854822</v>
      </c>
      <c r="AQ7" s="38">
        <f t="shared" si="10"/>
        <v>534.01356327711017</v>
      </c>
      <c r="AR7" s="38">
        <f t="shared" si="10"/>
        <v>729.01400912290831</v>
      </c>
      <c r="AS7" s="38">
        <f t="shared" si="10"/>
        <v>1210.7577551681468</v>
      </c>
    </row>
    <row r="8" spans="1:45" x14ac:dyDescent="0.25">
      <c r="A8" s="12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38"/>
      <c r="AP8" s="38"/>
      <c r="AQ8" s="5"/>
      <c r="AR8" s="38"/>
      <c r="AS8" s="38"/>
    </row>
    <row r="9" spans="1:45" x14ac:dyDescent="0.25">
      <c r="A9" s="12" t="s">
        <v>53</v>
      </c>
      <c r="B9" s="4">
        <v>777.56</v>
      </c>
      <c r="C9" s="4">
        <v>759.65317254767024</v>
      </c>
      <c r="D9" s="4">
        <v>1611.5663036561987</v>
      </c>
      <c r="E9" s="4">
        <v>1615.806384675471</v>
      </c>
      <c r="F9" s="4">
        <v>823.66467660060027</v>
      </c>
      <c r="G9" s="4">
        <v>776.28</v>
      </c>
      <c r="H9" s="4">
        <v>1038</v>
      </c>
      <c r="I9" s="4">
        <v>1260.2</v>
      </c>
      <c r="J9" s="4">
        <v>1069.4000000000001</v>
      </c>
      <c r="K9" s="4">
        <v>1032.0999999999999</v>
      </c>
      <c r="L9" s="4">
        <v>1270.7</v>
      </c>
      <c r="M9" s="4">
        <v>1364.9</v>
      </c>
      <c r="N9" s="4">
        <v>1147.96</v>
      </c>
      <c r="O9" s="4">
        <v>774.87</v>
      </c>
      <c r="P9" s="4">
        <v>769</v>
      </c>
      <c r="Q9" s="4">
        <v>797.3</v>
      </c>
      <c r="R9" s="4">
        <v>822.6</v>
      </c>
      <c r="S9" s="4">
        <v>884.7</v>
      </c>
      <c r="T9" s="4">
        <v>1056.8</v>
      </c>
      <c r="U9" s="4">
        <v>944.3</v>
      </c>
      <c r="V9" s="4">
        <v>928.7</v>
      </c>
      <c r="W9" s="4">
        <v>803.7</v>
      </c>
      <c r="X9" s="4">
        <v>1081.5</v>
      </c>
      <c r="Y9" s="4">
        <v>1075.7</v>
      </c>
      <c r="Z9" s="4">
        <v>1104</v>
      </c>
      <c r="AA9" s="4">
        <v>1437.2</v>
      </c>
      <c r="AB9" s="4">
        <v>1820.8</v>
      </c>
      <c r="AC9" s="4">
        <v>1685.9</v>
      </c>
      <c r="AD9" s="4">
        <v>1377.4</v>
      </c>
      <c r="AE9" s="4">
        <v>891.7</v>
      </c>
      <c r="AF9" s="4">
        <v>906.4</v>
      </c>
      <c r="AG9" s="4">
        <v>1448.9</v>
      </c>
      <c r="AH9" s="4">
        <v>1846</v>
      </c>
      <c r="AI9" s="4">
        <v>1974.6</v>
      </c>
      <c r="AJ9" s="4">
        <v>2249.8000000000002</v>
      </c>
      <c r="AK9" s="4">
        <v>2313.1999999999998</v>
      </c>
      <c r="AL9" s="4">
        <v>2147.3000000000002</v>
      </c>
      <c r="AM9" s="4">
        <v>1451.8</v>
      </c>
      <c r="AN9" s="4">
        <v>1213.2</v>
      </c>
      <c r="AO9" s="38">
        <v>737.6821524254558</v>
      </c>
      <c r="AP9" s="38">
        <v>831.32329871854824</v>
      </c>
      <c r="AQ9" s="38">
        <v>534.01356327711017</v>
      </c>
      <c r="AR9" s="38">
        <v>729.01400912290831</v>
      </c>
      <c r="AS9" s="38">
        <v>1208.2480299781469</v>
      </c>
    </row>
    <row r="10" spans="1:45" x14ac:dyDescent="0.25">
      <c r="A10" s="12" t="s">
        <v>27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>
        <v>0.2</v>
      </c>
      <c r="AN10" s="4">
        <v>0.1</v>
      </c>
      <c r="AO10" s="38">
        <v>7.5351299999999982E-2</v>
      </c>
      <c r="AP10" s="38">
        <v>1.7120569999999998E-2</v>
      </c>
      <c r="AQ10" s="38">
        <v>0</v>
      </c>
      <c r="AR10" s="38">
        <v>0</v>
      </c>
      <c r="AS10" s="38">
        <v>2.5097251900000006</v>
      </c>
    </row>
    <row r="11" spans="1:45" x14ac:dyDescent="0.25">
      <c r="A11" s="12" t="s">
        <v>28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38"/>
      <c r="AP11" s="38"/>
      <c r="AQ11" s="5"/>
      <c r="AR11" s="38"/>
      <c r="AS11" s="38"/>
    </row>
    <row r="12" spans="1:45" x14ac:dyDescent="0.25">
      <c r="A12" s="12" t="s">
        <v>29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38"/>
      <c r="AP12" s="38"/>
      <c r="AQ12" s="5"/>
      <c r="AR12" s="38"/>
      <c r="AS12" s="38"/>
    </row>
    <row r="13" spans="1:45" x14ac:dyDescent="0.25">
      <c r="A13" s="11" t="s">
        <v>30</v>
      </c>
      <c r="B13" s="4">
        <f t="shared" ref="B13:O13" si="11">+B14+B20</f>
        <v>11017.304206033759</v>
      </c>
      <c r="C13" s="4">
        <f t="shared" si="11"/>
        <v>11901.56</v>
      </c>
      <c r="D13" s="4">
        <f t="shared" si="11"/>
        <v>12381.433258011075</v>
      </c>
      <c r="E13" s="4">
        <f t="shared" si="11"/>
        <v>12661.77661532453</v>
      </c>
      <c r="F13" s="4">
        <f t="shared" si="11"/>
        <v>14582.453656208832</v>
      </c>
      <c r="G13" s="4">
        <f t="shared" si="11"/>
        <v>15259.663537880639</v>
      </c>
      <c r="H13" s="4">
        <f t="shared" si="11"/>
        <v>15676.365073869478</v>
      </c>
      <c r="I13" s="4">
        <f t="shared" si="11"/>
        <v>16506.886170562993</v>
      </c>
      <c r="J13" s="4">
        <f t="shared" si="11"/>
        <v>16788.004079233702</v>
      </c>
      <c r="K13" s="4">
        <f t="shared" si="11"/>
        <v>17866.19302801292</v>
      </c>
      <c r="L13" s="4">
        <f t="shared" si="11"/>
        <v>18061.599999999999</v>
      </c>
      <c r="M13" s="4">
        <f t="shared" si="11"/>
        <v>19339.648429518165</v>
      </c>
      <c r="N13" s="4">
        <f t="shared" si="11"/>
        <v>20065.52</v>
      </c>
      <c r="O13" s="4">
        <f t="shared" si="11"/>
        <v>22330.880000000001</v>
      </c>
      <c r="P13" s="4">
        <f t="shared" ref="P13" si="12">+P14+P20</f>
        <v>15250.8</v>
      </c>
      <c r="Q13" s="4">
        <f t="shared" ref="Q13" si="13">+Q14+Q20</f>
        <v>16535.899999999998</v>
      </c>
      <c r="R13" s="4">
        <f t="shared" ref="R13:AA13" si="14">+R14+R20</f>
        <v>16527.2</v>
      </c>
      <c r="S13" s="4">
        <f t="shared" si="14"/>
        <v>16897.800000000003</v>
      </c>
      <c r="T13" s="4">
        <f t="shared" si="14"/>
        <v>16061.6</v>
      </c>
      <c r="U13" s="4">
        <f t="shared" si="14"/>
        <v>17778.2</v>
      </c>
      <c r="V13" s="4">
        <f t="shared" si="14"/>
        <v>18069.8</v>
      </c>
      <c r="W13" s="4">
        <f t="shared" si="14"/>
        <v>18551.8</v>
      </c>
      <c r="X13" s="4">
        <f t="shared" si="14"/>
        <v>20422.900000000001</v>
      </c>
      <c r="Y13" s="4">
        <f t="shared" si="14"/>
        <v>20537.300000000003</v>
      </c>
      <c r="Z13" s="4">
        <f t="shared" si="14"/>
        <v>20762.7</v>
      </c>
      <c r="AA13" s="4">
        <f t="shared" si="14"/>
        <v>20877.099999999999</v>
      </c>
      <c r="AB13" s="4">
        <f t="shared" ref="AB13:AS13" si="15">+AB14+AB20</f>
        <v>21253.399999999998</v>
      </c>
      <c r="AC13" s="4">
        <f t="shared" si="15"/>
        <v>22290.899999999998</v>
      </c>
      <c r="AD13" s="4">
        <f t="shared" si="15"/>
        <v>23297.3</v>
      </c>
      <c r="AE13" s="4">
        <f t="shared" si="15"/>
        <v>24330.600000000002</v>
      </c>
      <c r="AF13" s="4">
        <f t="shared" si="15"/>
        <v>25144.1</v>
      </c>
      <c r="AG13" s="4">
        <f t="shared" si="15"/>
        <v>24801.8</v>
      </c>
      <c r="AH13" s="4">
        <f t="shared" si="15"/>
        <v>25336.400000000001</v>
      </c>
      <c r="AI13" s="4">
        <f t="shared" si="15"/>
        <v>26188</v>
      </c>
      <c r="AJ13" s="4">
        <f t="shared" si="15"/>
        <v>27435</v>
      </c>
      <c r="AK13" s="4">
        <f t="shared" si="15"/>
        <v>27909.8</v>
      </c>
      <c r="AL13" s="4">
        <f t="shared" si="15"/>
        <v>28829.299999999996</v>
      </c>
      <c r="AM13" s="4">
        <f t="shared" si="15"/>
        <v>29010.200000000004</v>
      </c>
      <c r="AN13" s="4">
        <f t="shared" si="15"/>
        <v>31218.600000000002</v>
      </c>
      <c r="AO13" s="4">
        <f t="shared" si="15"/>
        <v>33112.961944017261</v>
      </c>
      <c r="AP13" s="4">
        <f t="shared" si="15"/>
        <v>33814.730546589155</v>
      </c>
      <c r="AQ13" s="4">
        <f t="shared" si="15"/>
        <v>36459.791163913462</v>
      </c>
      <c r="AR13" s="4">
        <f t="shared" si="15"/>
        <v>36912.158343034956</v>
      </c>
      <c r="AS13" s="4">
        <f t="shared" si="15"/>
        <v>37186.918080097152</v>
      </c>
    </row>
    <row r="14" spans="1:45" x14ac:dyDescent="0.25">
      <c r="A14" s="11" t="s">
        <v>31</v>
      </c>
      <c r="B14" s="4">
        <f t="shared" ref="B14:O14" si="16">+B15+B16+B17+B18+B19</f>
        <v>653.1</v>
      </c>
      <c r="C14" s="4">
        <f t="shared" si="16"/>
        <v>702.85</v>
      </c>
      <c r="D14" s="4">
        <f t="shared" si="16"/>
        <v>458.95625801107644</v>
      </c>
      <c r="E14" s="4">
        <f t="shared" si="16"/>
        <v>630.59361532452908</v>
      </c>
      <c r="F14" s="4">
        <f t="shared" si="16"/>
        <v>1414.9938502733776</v>
      </c>
      <c r="G14" s="4">
        <f t="shared" si="16"/>
        <v>1429.71</v>
      </c>
      <c r="H14" s="4">
        <f t="shared" si="16"/>
        <v>1181.3499999999999</v>
      </c>
      <c r="I14" s="4">
        <f t="shared" si="16"/>
        <v>1412.66</v>
      </c>
      <c r="J14" s="4">
        <f t="shared" si="16"/>
        <v>1279.8399999999999</v>
      </c>
      <c r="K14" s="4">
        <f t="shared" si="16"/>
        <v>1119.51</v>
      </c>
      <c r="L14" s="4">
        <f t="shared" si="16"/>
        <v>1297.5999999999999</v>
      </c>
      <c r="M14" s="4">
        <f t="shared" si="16"/>
        <v>1169.5999999999999</v>
      </c>
      <c r="N14" s="4">
        <f t="shared" si="16"/>
        <v>1184.0899999999999</v>
      </c>
      <c r="O14" s="4">
        <f t="shared" si="16"/>
        <v>1657.49</v>
      </c>
      <c r="P14" s="4">
        <f t="shared" ref="P14" si="17">+P15+P16+P17+P18+P19</f>
        <v>1498.8</v>
      </c>
      <c r="Q14" s="4">
        <f t="shared" ref="Q14:AA14" si="18">+Q15+Q16+Q17+Q18+Q19</f>
        <v>1157.7</v>
      </c>
      <c r="R14" s="4">
        <f t="shared" si="18"/>
        <v>1147.5999999999999</v>
      </c>
      <c r="S14" s="4">
        <f t="shared" si="18"/>
        <v>1261</v>
      </c>
      <c r="T14" s="4">
        <f t="shared" si="18"/>
        <v>1434.4</v>
      </c>
      <c r="U14" s="4">
        <f t="shared" si="18"/>
        <v>2062</v>
      </c>
      <c r="V14" s="4">
        <f t="shared" si="18"/>
        <v>2084.1999999999998</v>
      </c>
      <c r="W14" s="4">
        <f t="shared" si="18"/>
        <v>2215</v>
      </c>
      <c r="X14" s="4">
        <f t="shared" si="18"/>
        <v>1948.3</v>
      </c>
      <c r="Y14" s="4">
        <f t="shared" si="18"/>
        <v>1678.7</v>
      </c>
      <c r="Z14" s="4">
        <f t="shared" si="18"/>
        <v>2040.2</v>
      </c>
      <c r="AA14" s="4">
        <f t="shared" si="18"/>
        <v>1872.6</v>
      </c>
      <c r="AB14" s="4">
        <f>+AB15+AB16+AB17+AB18+AB19</f>
        <v>1888.3</v>
      </c>
      <c r="AC14" s="4">
        <f t="shared" ref="AC14:AN14" si="19">+AC15+AC16+AC17+AC18+AC19</f>
        <v>2231.3000000000002</v>
      </c>
      <c r="AD14" s="4">
        <f t="shared" si="19"/>
        <v>1562.6</v>
      </c>
      <c r="AE14" s="4">
        <f t="shared" si="19"/>
        <v>2030.5</v>
      </c>
      <c r="AF14" s="4">
        <f t="shared" si="19"/>
        <v>2310.8000000000002</v>
      </c>
      <c r="AG14" s="4">
        <f t="shared" si="19"/>
        <v>1503.3</v>
      </c>
      <c r="AH14" s="4">
        <f t="shared" si="19"/>
        <v>1895.9</v>
      </c>
      <c r="AI14" s="4">
        <f t="shared" si="19"/>
        <v>2038.5</v>
      </c>
      <c r="AJ14" s="4">
        <f t="shared" si="19"/>
        <v>1935.5</v>
      </c>
      <c r="AK14" s="4">
        <f t="shared" si="19"/>
        <v>2217.1</v>
      </c>
      <c r="AL14" s="4">
        <f t="shared" si="19"/>
        <v>3333.1</v>
      </c>
      <c r="AM14" s="4">
        <f t="shared" si="19"/>
        <v>2508.3999999999996</v>
      </c>
      <c r="AN14" s="4">
        <f t="shared" si="19"/>
        <v>2533</v>
      </c>
      <c r="AO14" s="35">
        <f>SUM(AO16:AO17)</f>
        <v>2419.3492802279129</v>
      </c>
      <c r="AP14" s="35">
        <f>SUM(AP16:AP17)</f>
        <v>2088.8157937931428</v>
      </c>
      <c r="AQ14" s="35">
        <f>SUM(AQ16:AQ17)</f>
        <v>2322.4941947174366</v>
      </c>
      <c r="AR14" s="35">
        <f>SUM(AR16:AR17)</f>
        <v>2511.9096306213887</v>
      </c>
      <c r="AS14" s="35">
        <f>SUM(AS16:AS17)</f>
        <v>2468.7633881245747</v>
      </c>
    </row>
    <row r="15" spans="1:45" x14ac:dyDescent="0.25">
      <c r="A15" s="12" t="s">
        <v>26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38"/>
      <c r="AP15" s="38"/>
      <c r="AQ15" s="5"/>
      <c r="AR15" s="38"/>
      <c r="AS15" s="38"/>
    </row>
    <row r="16" spans="1:45" x14ac:dyDescent="0.25">
      <c r="A16" s="12" t="s">
        <v>53</v>
      </c>
      <c r="B16" s="4">
        <v>653.1</v>
      </c>
      <c r="C16" s="4">
        <v>702.85</v>
      </c>
      <c r="D16" s="4">
        <v>458.95625801107644</v>
      </c>
      <c r="E16" s="4">
        <v>630.59361532452908</v>
      </c>
      <c r="F16" s="4">
        <v>1414.9938502733776</v>
      </c>
      <c r="G16" s="4">
        <v>1429.71</v>
      </c>
      <c r="H16" s="4">
        <v>1181.3499999999999</v>
      </c>
      <c r="I16" s="4">
        <v>1412.66</v>
      </c>
      <c r="J16" s="4">
        <v>1279.8399999999999</v>
      </c>
      <c r="K16" s="4">
        <v>1119.51</v>
      </c>
      <c r="L16" s="4">
        <v>1297.5999999999999</v>
      </c>
      <c r="M16" s="4">
        <v>1169.5999999999999</v>
      </c>
      <c r="N16" s="4">
        <v>1184.0899999999999</v>
      </c>
      <c r="O16" s="4">
        <v>1657.49</v>
      </c>
      <c r="P16" s="4">
        <v>1498.8</v>
      </c>
      <c r="Q16" s="4">
        <v>1157.7</v>
      </c>
      <c r="R16" s="4">
        <v>1147.5999999999999</v>
      </c>
      <c r="S16" s="4">
        <v>1261</v>
      </c>
      <c r="T16" s="4">
        <v>1434.4</v>
      </c>
      <c r="U16" s="4">
        <v>2062</v>
      </c>
      <c r="V16" s="4">
        <v>2084.1999999999998</v>
      </c>
      <c r="W16" s="4">
        <v>2215</v>
      </c>
      <c r="X16" s="4">
        <v>1948.3</v>
      </c>
      <c r="Y16" s="4">
        <v>1678.7</v>
      </c>
      <c r="Z16" s="4">
        <v>2040.2</v>
      </c>
      <c r="AA16" s="4">
        <v>1872.6</v>
      </c>
      <c r="AB16" s="4">
        <v>1888.3</v>
      </c>
      <c r="AC16" s="4">
        <v>2231.3000000000002</v>
      </c>
      <c r="AD16" s="4">
        <v>1562.6</v>
      </c>
      <c r="AE16" s="4">
        <v>2030.5</v>
      </c>
      <c r="AF16" s="4">
        <v>2310.8000000000002</v>
      </c>
      <c r="AG16" s="4">
        <v>1503.3</v>
      </c>
      <c r="AH16" s="4">
        <v>1895.9</v>
      </c>
      <c r="AI16" s="4">
        <v>2038.5</v>
      </c>
      <c r="AJ16" s="4">
        <v>1844.2</v>
      </c>
      <c r="AK16" s="4">
        <v>2125.1</v>
      </c>
      <c r="AL16" s="4">
        <v>3242.4</v>
      </c>
      <c r="AM16" s="4">
        <v>2253.1999999999998</v>
      </c>
      <c r="AN16" s="4">
        <v>2365.6999999999998</v>
      </c>
      <c r="AO16" s="38">
        <v>2255.2663288504755</v>
      </c>
      <c r="AP16" s="38">
        <v>1975.2275934983422</v>
      </c>
      <c r="AQ16" s="38">
        <v>2204.6001301606702</v>
      </c>
      <c r="AR16" s="38">
        <v>2364.5517240296313</v>
      </c>
      <c r="AS16" s="38">
        <v>2331.7819807904712</v>
      </c>
    </row>
    <row r="17" spans="1:45" x14ac:dyDescent="0.25">
      <c r="A17" s="12" t="s">
        <v>27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>
        <v>91.3</v>
      </c>
      <c r="AK17" s="4">
        <v>92</v>
      </c>
      <c r="AL17" s="4">
        <v>90.7</v>
      </c>
      <c r="AM17" s="4">
        <v>255.2</v>
      </c>
      <c r="AN17" s="4">
        <v>167.3</v>
      </c>
      <c r="AO17" s="38">
        <v>164.08295137743738</v>
      </c>
      <c r="AP17" s="38">
        <v>113.58820029480057</v>
      </c>
      <c r="AQ17" s="38">
        <v>117.89406455676652</v>
      </c>
      <c r="AR17" s="38">
        <v>147.35790659175746</v>
      </c>
      <c r="AS17" s="38">
        <v>136.98140733410378</v>
      </c>
    </row>
    <row r="18" spans="1:45" x14ac:dyDescent="0.25">
      <c r="A18" s="12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38"/>
      <c r="AP18" s="38"/>
      <c r="AQ18" s="5"/>
      <c r="AR18" s="38"/>
      <c r="AS18" s="38"/>
    </row>
    <row r="19" spans="1:45" x14ac:dyDescent="0.25">
      <c r="A19" s="12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38"/>
      <c r="AP19" s="38"/>
      <c r="AQ19" s="5"/>
      <c r="AR19" s="38"/>
      <c r="AS19" s="38"/>
    </row>
    <row r="20" spans="1:45" x14ac:dyDescent="0.25">
      <c r="A20" s="11" t="s">
        <v>32</v>
      </c>
      <c r="B20" s="4">
        <f t="shared" ref="B20:P20" si="20">+B21+B23+B24</f>
        <v>10364.204206033759</v>
      </c>
      <c r="C20" s="4">
        <f t="shared" si="20"/>
        <v>11198.71</v>
      </c>
      <c r="D20" s="4">
        <f t="shared" si="20"/>
        <v>11922.476999999999</v>
      </c>
      <c r="E20" s="4">
        <f t="shared" si="20"/>
        <v>12031.183000000001</v>
      </c>
      <c r="F20" s="4">
        <f t="shared" si="20"/>
        <v>13167.459805935456</v>
      </c>
      <c r="G20" s="4">
        <f t="shared" si="20"/>
        <v>13829.953537880639</v>
      </c>
      <c r="H20" s="4">
        <f t="shared" si="20"/>
        <v>14495.015073869477</v>
      </c>
      <c r="I20" s="4">
        <f t="shared" si="20"/>
        <v>15094.226170562994</v>
      </c>
      <c r="J20" s="4">
        <f t="shared" si="20"/>
        <v>15508.164079233702</v>
      </c>
      <c r="K20" s="4">
        <f t="shared" si="20"/>
        <v>16746.683028012922</v>
      </c>
      <c r="L20" s="4">
        <f t="shared" si="20"/>
        <v>16764</v>
      </c>
      <c r="M20" s="4">
        <f t="shared" si="20"/>
        <v>18170.048429518167</v>
      </c>
      <c r="N20" s="4">
        <f t="shared" si="20"/>
        <v>18881.43</v>
      </c>
      <c r="O20" s="4">
        <f t="shared" si="20"/>
        <v>20673.39</v>
      </c>
      <c r="P20" s="4">
        <f t="shared" si="20"/>
        <v>13752</v>
      </c>
      <c r="Q20" s="4">
        <f t="shared" ref="Q20" si="21">+Q21+Q23+Q24</f>
        <v>15378.199999999999</v>
      </c>
      <c r="R20" s="4">
        <f t="shared" ref="R20:AA20" si="22">+R21+R23+R24</f>
        <v>15379.6</v>
      </c>
      <c r="S20" s="4">
        <f t="shared" si="22"/>
        <v>15636.800000000001</v>
      </c>
      <c r="T20" s="4">
        <f t="shared" si="22"/>
        <v>14627.2</v>
      </c>
      <c r="U20" s="4">
        <f t="shared" si="22"/>
        <v>15716.2</v>
      </c>
      <c r="V20" s="4">
        <f t="shared" si="22"/>
        <v>15985.6</v>
      </c>
      <c r="W20" s="4">
        <f t="shared" si="22"/>
        <v>16336.8</v>
      </c>
      <c r="X20" s="4">
        <f t="shared" si="22"/>
        <v>18474.600000000002</v>
      </c>
      <c r="Y20" s="4">
        <f t="shared" si="22"/>
        <v>18858.600000000002</v>
      </c>
      <c r="Z20" s="4">
        <f t="shared" si="22"/>
        <v>18722.5</v>
      </c>
      <c r="AA20" s="4">
        <f t="shared" si="22"/>
        <v>19004.5</v>
      </c>
      <c r="AB20" s="4">
        <f t="shared" ref="AB20:AS20" si="23">+AB21+AB23+AB24</f>
        <v>19365.099999999999</v>
      </c>
      <c r="AC20" s="4">
        <f t="shared" si="23"/>
        <v>20059.599999999999</v>
      </c>
      <c r="AD20" s="4">
        <f t="shared" si="23"/>
        <v>21734.7</v>
      </c>
      <c r="AE20" s="4">
        <f t="shared" si="23"/>
        <v>22300.100000000002</v>
      </c>
      <c r="AF20" s="4">
        <f t="shared" si="23"/>
        <v>22833.3</v>
      </c>
      <c r="AG20" s="4">
        <f t="shared" si="23"/>
        <v>23298.5</v>
      </c>
      <c r="AH20" s="4">
        <f t="shared" si="23"/>
        <v>23440.5</v>
      </c>
      <c r="AI20" s="4">
        <f t="shared" si="23"/>
        <v>24149.5</v>
      </c>
      <c r="AJ20" s="4">
        <f t="shared" si="23"/>
        <v>25499.5</v>
      </c>
      <c r="AK20" s="4">
        <f t="shared" si="23"/>
        <v>25692.7</v>
      </c>
      <c r="AL20" s="4">
        <f t="shared" si="23"/>
        <v>25496.199999999997</v>
      </c>
      <c r="AM20" s="4">
        <f t="shared" si="23"/>
        <v>26501.800000000003</v>
      </c>
      <c r="AN20" s="4">
        <f t="shared" si="23"/>
        <v>28685.600000000002</v>
      </c>
      <c r="AO20" s="4">
        <f t="shared" si="23"/>
        <v>30693.61266378935</v>
      </c>
      <c r="AP20" s="4">
        <f t="shared" si="23"/>
        <v>31725.914752796012</v>
      </c>
      <c r="AQ20" s="4">
        <f t="shared" si="23"/>
        <v>34137.296969196024</v>
      </c>
      <c r="AR20" s="4">
        <f t="shared" si="23"/>
        <v>34400.248712413566</v>
      </c>
      <c r="AS20" s="4">
        <f t="shared" si="23"/>
        <v>34718.154691972573</v>
      </c>
    </row>
    <row r="21" spans="1:45" x14ac:dyDescent="0.25">
      <c r="A21" s="12" t="s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38"/>
      <c r="AP21" s="38"/>
      <c r="AQ21" s="5"/>
      <c r="AR21" s="38"/>
      <c r="AS21" s="38"/>
    </row>
    <row r="22" spans="1:45" x14ac:dyDescent="0.25">
      <c r="A22" s="12" t="s">
        <v>26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38"/>
      <c r="AP22" s="38"/>
      <c r="AQ22" s="5"/>
      <c r="AR22" s="38"/>
      <c r="AS22" s="38"/>
    </row>
    <row r="23" spans="1:45" x14ac:dyDescent="0.25">
      <c r="A23" s="12" t="s">
        <v>53</v>
      </c>
      <c r="B23" s="4">
        <v>8283.5683344704539</v>
      </c>
      <c r="C23" s="4">
        <v>8968.64</v>
      </c>
      <c r="D23" s="4">
        <v>9651.744999999999</v>
      </c>
      <c r="E23" s="4">
        <v>9770.723</v>
      </c>
      <c r="F23" s="4">
        <v>10362.171991381663</v>
      </c>
      <c r="G23" s="4">
        <v>11032.498361014636</v>
      </c>
      <c r="H23" s="4">
        <v>11733.160725374362</v>
      </c>
      <c r="I23" s="4">
        <v>12271.401878286473</v>
      </c>
      <c r="J23" s="4">
        <v>12766.262921233701</v>
      </c>
      <c r="K23" s="4">
        <v>13810.59863385967</v>
      </c>
      <c r="L23" s="4">
        <v>13081.099999999999</v>
      </c>
      <c r="M23" s="4">
        <v>14188.103999999999</v>
      </c>
      <c r="N23" s="4">
        <v>15147.05</v>
      </c>
      <c r="O23" s="4">
        <v>15881.38</v>
      </c>
      <c r="P23" s="4">
        <v>12804.2</v>
      </c>
      <c r="Q23" s="4">
        <v>14419.4</v>
      </c>
      <c r="R23" s="4">
        <v>14414.5</v>
      </c>
      <c r="S23" s="4">
        <v>14621.1</v>
      </c>
      <c r="T23" s="4">
        <v>13618</v>
      </c>
      <c r="U23" s="4">
        <v>14676.7</v>
      </c>
      <c r="V23" s="4">
        <v>14930.9</v>
      </c>
      <c r="W23" s="4">
        <v>15202.5</v>
      </c>
      <c r="X23" s="4">
        <v>17339.7</v>
      </c>
      <c r="Y23" s="4">
        <v>17704.900000000001</v>
      </c>
      <c r="Z23" s="4">
        <v>17540</v>
      </c>
      <c r="AA23" s="4">
        <v>17748.599999999999</v>
      </c>
      <c r="AB23" s="4">
        <v>18113</v>
      </c>
      <c r="AC23" s="4">
        <v>18770.599999999999</v>
      </c>
      <c r="AD23" s="4">
        <v>20461.7</v>
      </c>
      <c r="AE23" s="4">
        <v>20754.400000000001</v>
      </c>
      <c r="AF23" s="4">
        <v>21000.3</v>
      </c>
      <c r="AG23" s="4">
        <v>21429.9</v>
      </c>
      <c r="AH23" s="4">
        <v>21546.799999999999</v>
      </c>
      <c r="AI23" s="4">
        <v>22188.9</v>
      </c>
      <c r="AJ23" s="4">
        <v>23623.9</v>
      </c>
      <c r="AK23" s="4">
        <v>23837.8</v>
      </c>
      <c r="AL23" s="4">
        <v>23646.1</v>
      </c>
      <c r="AM23" s="4">
        <v>24604.400000000001</v>
      </c>
      <c r="AN23" s="4">
        <v>26785.200000000001</v>
      </c>
      <c r="AO23" s="38">
        <v>28785.276039000844</v>
      </c>
      <c r="AP23" s="38">
        <v>29782.294410900649</v>
      </c>
      <c r="AQ23" s="38">
        <v>31768.719280734833</v>
      </c>
      <c r="AR23" s="38">
        <v>31831.659875145953</v>
      </c>
      <c r="AS23" s="38">
        <v>31386.773834505886</v>
      </c>
    </row>
    <row r="24" spans="1:45" x14ac:dyDescent="0.25">
      <c r="A24" s="12" t="s">
        <v>27</v>
      </c>
      <c r="B24" s="4">
        <v>2080.6358715633041</v>
      </c>
      <c r="C24" s="4">
        <v>2230.0699999999997</v>
      </c>
      <c r="D24" s="4">
        <v>2270.732</v>
      </c>
      <c r="E24" s="4">
        <v>2260.46</v>
      </c>
      <c r="F24" s="4">
        <v>2805.2878145537925</v>
      </c>
      <c r="G24" s="4">
        <v>2797.4551768660049</v>
      </c>
      <c r="H24" s="4">
        <v>2761.8543484951156</v>
      </c>
      <c r="I24" s="4">
        <v>2822.8242922765198</v>
      </c>
      <c r="J24" s="4">
        <v>2741.9011579999997</v>
      </c>
      <c r="K24" s="4">
        <v>2936.0843941532507</v>
      </c>
      <c r="L24" s="4">
        <v>3682.8999999999996</v>
      </c>
      <c r="M24" s="4">
        <v>3981.944429518167</v>
      </c>
      <c r="N24" s="4">
        <v>3734.38</v>
      </c>
      <c r="O24" s="4">
        <v>4792.0099999999993</v>
      </c>
      <c r="P24" s="4">
        <v>947.8</v>
      </c>
      <c r="Q24" s="4">
        <v>958.8</v>
      </c>
      <c r="R24" s="4">
        <v>965.1</v>
      </c>
      <c r="S24" s="4">
        <v>1015.7</v>
      </c>
      <c r="T24" s="4">
        <v>1009.2</v>
      </c>
      <c r="U24" s="4">
        <v>1039.5</v>
      </c>
      <c r="V24" s="4">
        <v>1054.7</v>
      </c>
      <c r="W24" s="4">
        <v>1134.3</v>
      </c>
      <c r="X24" s="4">
        <v>1134.9000000000001</v>
      </c>
      <c r="Y24" s="4">
        <v>1153.7</v>
      </c>
      <c r="Z24" s="4">
        <v>1182.5</v>
      </c>
      <c r="AA24" s="4">
        <v>1255.9000000000001</v>
      </c>
      <c r="AB24" s="4">
        <v>1252.0999999999999</v>
      </c>
      <c r="AC24" s="4">
        <v>1289</v>
      </c>
      <c r="AD24" s="4">
        <v>1273</v>
      </c>
      <c r="AE24" s="4">
        <v>1545.7</v>
      </c>
      <c r="AF24" s="4">
        <v>1833</v>
      </c>
      <c r="AG24" s="4">
        <v>1868.6</v>
      </c>
      <c r="AH24" s="4">
        <v>1893.7</v>
      </c>
      <c r="AI24" s="4">
        <v>1960.6</v>
      </c>
      <c r="AJ24" s="4">
        <v>1875.6</v>
      </c>
      <c r="AK24" s="4">
        <v>1854.9</v>
      </c>
      <c r="AL24" s="4">
        <v>1850.1</v>
      </c>
      <c r="AM24" s="4">
        <v>1897.4</v>
      </c>
      <c r="AN24" s="4">
        <v>1900.4</v>
      </c>
      <c r="AO24" s="38">
        <v>1908.3366247885053</v>
      </c>
      <c r="AP24" s="38">
        <v>1943.6203418953626</v>
      </c>
      <c r="AQ24" s="38">
        <v>2368.5776884611919</v>
      </c>
      <c r="AR24" s="38">
        <v>2568.5888372676091</v>
      </c>
      <c r="AS24" s="38">
        <v>3331.3808574666882</v>
      </c>
    </row>
    <row r="25" spans="1:45" x14ac:dyDescent="0.25">
      <c r="A25" s="12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38"/>
      <c r="AP25" s="38"/>
      <c r="AQ25" s="5"/>
      <c r="AR25" s="38"/>
      <c r="AS25" s="38"/>
    </row>
    <row r="26" spans="1:45" x14ac:dyDescent="0.25">
      <c r="A26" s="12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38"/>
      <c r="AP26" s="38"/>
      <c r="AQ26" s="5"/>
      <c r="AR26" s="38"/>
      <c r="AS26" s="38"/>
    </row>
    <row r="27" spans="1:45" x14ac:dyDescent="0.25">
      <c r="A27" s="11" t="s">
        <v>56</v>
      </c>
      <c r="B27" s="4">
        <f t="shared" ref="B27:O27" si="24">+B28+B30+B31</f>
        <v>11794.912699016037</v>
      </c>
      <c r="C27" s="4">
        <f t="shared" si="24"/>
        <v>12661.213322842501</v>
      </c>
      <c r="D27" s="4">
        <f t="shared" si="24"/>
        <v>13992.98</v>
      </c>
      <c r="E27" s="4">
        <f t="shared" si="24"/>
        <v>14277.583000000002</v>
      </c>
      <c r="F27" s="4">
        <f t="shared" si="24"/>
        <v>15406.120805935456</v>
      </c>
      <c r="G27" s="4">
        <f t="shared" si="24"/>
        <v>16035.911080368209</v>
      </c>
      <c r="H27" s="4">
        <f t="shared" si="24"/>
        <v>16714.365073869478</v>
      </c>
      <c r="I27" s="4">
        <f t="shared" si="24"/>
        <v>17767.086170562994</v>
      </c>
      <c r="J27" s="4">
        <f t="shared" si="24"/>
        <v>17857.4040792337</v>
      </c>
      <c r="K27" s="4">
        <f t="shared" si="24"/>
        <v>18898.293028012922</v>
      </c>
      <c r="L27" s="4">
        <f t="shared" si="24"/>
        <v>19332.300000000003</v>
      </c>
      <c r="M27" s="4">
        <f t="shared" si="24"/>
        <v>20704.548429518167</v>
      </c>
      <c r="N27" s="4">
        <f t="shared" si="24"/>
        <v>21213.48</v>
      </c>
      <c r="O27" s="4">
        <f t="shared" si="24"/>
        <v>23105.779999999995</v>
      </c>
      <c r="P27" s="4">
        <f t="shared" ref="P27" si="25">+P28+P30+P31</f>
        <v>16019.8</v>
      </c>
      <c r="Q27" s="4">
        <f t="shared" ref="Q27" si="26">+Q28+Q30+Q31</f>
        <v>17333.2</v>
      </c>
      <c r="R27" s="4">
        <f t="shared" ref="R27:AA27" si="27">+R28+R30+R31</f>
        <v>17349.899999999998</v>
      </c>
      <c r="S27" s="4">
        <f t="shared" si="27"/>
        <v>17782.5</v>
      </c>
      <c r="T27" s="4">
        <f t="shared" si="27"/>
        <v>17118.3</v>
      </c>
      <c r="U27" s="4">
        <f t="shared" si="27"/>
        <v>18722.599999999999</v>
      </c>
      <c r="V27" s="4">
        <f t="shared" si="27"/>
        <v>18998.5</v>
      </c>
      <c r="W27" s="4">
        <f t="shared" si="27"/>
        <v>19355.599999999999</v>
      </c>
      <c r="X27" s="4">
        <f t="shared" si="27"/>
        <v>21504.400000000001</v>
      </c>
      <c r="Y27" s="4">
        <f t="shared" si="27"/>
        <v>21613.100000000002</v>
      </c>
      <c r="Z27" s="4">
        <f t="shared" si="27"/>
        <v>21866.7</v>
      </c>
      <c r="AA27" s="4">
        <f t="shared" si="27"/>
        <v>22314.300000000003</v>
      </c>
      <c r="AB27" s="4">
        <f t="shared" ref="AB27:AS27" si="28">+AB28+AB30+AB31</f>
        <v>23074.199999999997</v>
      </c>
      <c r="AC27" s="4">
        <f t="shared" si="28"/>
        <v>23976.7</v>
      </c>
      <c r="AD27" s="4">
        <f t="shared" si="28"/>
        <v>24674.6</v>
      </c>
      <c r="AE27" s="4">
        <f t="shared" si="28"/>
        <v>25222.2</v>
      </c>
      <c r="AF27" s="4">
        <f t="shared" si="28"/>
        <v>26050.5</v>
      </c>
      <c r="AG27" s="4">
        <f t="shared" si="28"/>
        <v>26250.6</v>
      </c>
      <c r="AH27" s="4">
        <f t="shared" si="28"/>
        <v>27182.5</v>
      </c>
      <c r="AI27" s="4">
        <f t="shared" si="28"/>
        <v>28162.699999999997</v>
      </c>
      <c r="AJ27" s="4">
        <f t="shared" si="28"/>
        <v>29684.7</v>
      </c>
      <c r="AK27" s="4">
        <f t="shared" si="28"/>
        <v>30223</v>
      </c>
      <c r="AL27" s="4">
        <f t="shared" si="28"/>
        <v>30976.7</v>
      </c>
      <c r="AM27" s="4">
        <f t="shared" si="28"/>
        <v>30462.100000000002</v>
      </c>
      <c r="AN27" s="4">
        <f t="shared" si="28"/>
        <v>32432</v>
      </c>
      <c r="AO27" s="4">
        <f t="shared" si="28"/>
        <v>33850.719447742718</v>
      </c>
      <c r="AP27" s="4">
        <f t="shared" si="28"/>
        <v>34646.070965877705</v>
      </c>
      <c r="AQ27" s="4">
        <f t="shared" si="28"/>
        <v>36993.804727190567</v>
      </c>
      <c r="AR27" s="4">
        <f t="shared" si="28"/>
        <v>37641.172352157861</v>
      </c>
      <c r="AS27" s="4">
        <f t="shared" si="28"/>
        <v>38397.675835265298</v>
      </c>
    </row>
    <row r="28" spans="1:45" x14ac:dyDescent="0.25">
      <c r="A28" s="12" t="s">
        <v>33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38"/>
      <c r="AP28" s="38"/>
      <c r="AQ28" s="5"/>
      <c r="AR28" s="38"/>
      <c r="AS28" s="38"/>
    </row>
    <row r="29" spans="1:45" x14ac:dyDescent="0.25">
      <c r="A29" s="12" t="s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38"/>
      <c r="AP29" s="38"/>
      <c r="AQ29" s="5"/>
      <c r="AR29" s="38"/>
      <c r="AS29" s="38"/>
    </row>
    <row r="30" spans="1:45" x14ac:dyDescent="0.25">
      <c r="A30" s="12" t="s">
        <v>53</v>
      </c>
      <c r="B30" s="4">
        <v>9714.2768274527334</v>
      </c>
      <c r="C30" s="4">
        <v>10431.143322842501</v>
      </c>
      <c r="D30" s="4">
        <v>11722.248</v>
      </c>
      <c r="E30" s="4">
        <v>12017.123000000001</v>
      </c>
      <c r="F30" s="4">
        <v>12600.832991381663</v>
      </c>
      <c r="G30" s="4">
        <v>13238.455903502205</v>
      </c>
      <c r="H30" s="4">
        <v>13952.510725374363</v>
      </c>
      <c r="I30" s="4">
        <v>14944.261878286474</v>
      </c>
      <c r="J30" s="4">
        <v>15115.502921233699</v>
      </c>
      <c r="K30" s="4">
        <v>15962.208633859671</v>
      </c>
      <c r="L30" s="4">
        <v>15649.400000000001</v>
      </c>
      <c r="M30" s="4">
        <v>16722.603999999999</v>
      </c>
      <c r="N30" s="4">
        <v>17479.099999999999</v>
      </c>
      <c r="O30" s="4">
        <v>18313.769999999997</v>
      </c>
      <c r="P30" s="4">
        <v>15072</v>
      </c>
      <c r="Q30" s="4">
        <v>16374.4</v>
      </c>
      <c r="R30" s="4">
        <v>16384.8</v>
      </c>
      <c r="S30" s="4">
        <v>16766.8</v>
      </c>
      <c r="T30" s="4">
        <v>16109.1</v>
      </c>
      <c r="U30" s="4">
        <v>17683.099999999999</v>
      </c>
      <c r="V30" s="4">
        <v>17943.8</v>
      </c>
      <c r="W30" s="4">
        <v>18221.3</v>
      </c>
      <c r="X30" s="4">
        <v>20369.5</v>
      </c>
      <c r="Y30" s="4">
        <v>20459.400000000001</v>
      </c>
      <c r="Z30" s="4">
        <v>20684.2</v>
      </c>
      <c r="AA30" s="4">
        <v>21058.400000000001</v>
      </c>
      <c r="AB30" s="4">
        <v>21822.1</v>
      </c>
      <c r="AC30" s="4">
        <v>22687.7</v>
      </c>
      <c r="AD30" s="4">
        <v>23401.599999999999</v>
      </c>
      <c r="AE30" s="4">
        <v>23676.5</v>
      </c>
      <c r="AF30" s="4">
        <v>24217.5</v>
      </c>
      <c r="AG30" s="4">
        <v>24382</v>
      </c>
      <c r="AH30" s="4">
        <v>25288.799999999999</v>
      </c>
      <c r="AI30" s="4">
        <v>26202.1</v>
      </c>
      <c r="AJ30" s="4">
        <v>27717.8</v>
      </c>
      <c r="AK30" s="4">
        <v>28276.1</v>
      </c>
      <c r="AL30" s="4">
        <v>29035.8</v>
      </c>
      <c r="AM30" s="4">
        <v>28309.4</v>
      </c>
      <c r="AN30" s="4">
        <v>30364.2</v>
      </c>
      <c r="AO30" s="38">
        <v>31778.224520276774</v>
      </c>
      <c r="AP30" s="38">
        <v>32588.845303117541</v>
      </c>
      <c r="AQ30" s="38">
        <v>34507.332974172612</v>
      </c>
      <c r="AR30" s="38">
        <v>34925.225608298497</v>
      </c>
      <c r="AS30" s="38">
        <v>34926.803845274502</v>
      </c>
    </row>
    <row r="31" spans="1:45" x14ac:dyDescent="0.25">
      <c r="A31" s="12" t="s">
        <v>27</v>
      </c>
      <c r="B31" s="5">
        <v>2080.6358715633041</v>
      </c>
      <c r="C31" s="5">
        <v>2230.0699999999997</v>
      </c>
      <c r="D31" s="5">
        <v>2270.732</v>
      </c>
      <c r="E31" s="5">
        <v>2260.46</v>
      </c>
      <c r="F31" s="5">
        <v>2805.2878145537925</v>
      </c>
      <c r="G31" s="5">
        <v>2797.4551768660049</v>
      </c>
      <c r="H31" s="5">
        <v>2761.8543484951156</v>
      </c>
      <c r="I31" s="5">
        <v>2822.8242922765198</v>
      </c>
      <c r="J31" s="5">
        <v>2741.9011579999997</v>
      </c>
      <c r="K31" s="5">
        <v>2936.0843941532507</v>
      </c>
      <c r="L31" s="5">
        <v>3682.8999999999996</v>
      </c>
      <c r="M31" s="5">
        <v>3981.944429518167</v>
      </c>
      <c r="N31" s="5">
        <v>3734.38</v>
      </c>
      <c r="O31" s="5">
        <v>4792.0099999999993</v>
      </c>
      <c r="P31" s="4">
        <v>947.8</v>
      </c>
      <c r="Q31" s="4">
        <v>958.8</v>
      </c>
      <c r="R31" s="4">
        <v>965.1</v>
      </c>
      <c r="S31" s="4">
        <v>1015.7</v>
      </c>
      <c r="T31" s="4">
        <v>1009.2</v>
      </c>
      <c r="U31" s="4">
        <v>1039.5</v>
      </c>
      <c r="V31" s="4">
        <v>1054.7</v>
      </c>
      <c r="W31" s="4">
        <v>1134.3</v>
      </c>
      <c r="X31" s="4">
        <v>1134.9000000000001</v>
      </c>
      <c r="Y31" s="4">
        <v>1153.7</v>
      </c>
      <c r="Z31" s="4">
        <v>1182.5</v>
      </c>
      <c r="AA31" s="4">
        <v>1255.9000000000001</v>
      </c>
      <c r="AB31" s="4">
        <v>1252.0999999999999</v>
      </c>
      <c r="AC31" s="4">
        <v>1289</v>
      </c>
      <c r="AD31" s="4">
        <v>1273</v>
      </c>
      <c r="AE31" s="4">
        <v>1545.7</v>
      </c>
      <c r="AF31" s="4">
        <v>1833</v>
      </c>
      <c r="AG31" s="4">
        <v>1868.6</v>
      </c>
      <c r="AH31" s="4">
        <v>1893.7</v>
      </c>
      <c r="AI31" s="4">
        <v>1960.6</v>
      </c>
      <c r="AJ31" s="4">
        <v>1966.9</v>
      </c>
      <c r="AK31" s="4">
        <v>1946.9</v>
      </c>
      <c r="AL31" s="4">
        <v>1940.9</v>
      </c>
      <c r="AM31" s="4">
        <v>2152.6999999999998</v>
      </c>
      <c r="AN31" s="4">
        <v>2067.8000000000002</v>
      </c>
      <c r="AO31" s="38">
        <v>2072.494927465943</v>
      </c>
      <c r="AP31" s="38">
        <v>2057.2256627601632</v>
      </c>
      <c r="AQ31" s="38">
        <v>2486.4717530179587</v>
      </c>
      <c r="AR31" s="38">
        <v>2715.9467438593665</v>
      </c>
      <c r="AS31" s="38">
        <v>3470.8719899907919</v>
      </c>
    </row>
    <row r="32" spans="1:45" x14ac:dyDescent="0.25">
      <c r="A32" s="12" t="s">
        <v>28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4"/>
      <c r="AO32" s="38"/>
      <c r="AP32" s="38"/>
      <c r="AQ32" s="5"/>
      <c r="AR32" s="38"/>
      <c r="AS32" s="38"/>
    </row>
    <row r="33" spans="1:45" x14ac:dyDescent="0.25">
      <c r="A33" s="12" t="s">
        <v>29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4"/>
      <c r="AO33" s="38"/>
      <c r="AP33" s="38"/>
      <c r="AQ33" s="5"/>
      <c r="AR33" s="38"/>
      <c r="AS33" s="38"/>
    </row>
    <row r="34" spans="1:45" x14ac:dyDescent="0.25">
      <c r="A34" s="1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4"/>
      <c r="AO34" s="38"/>
      <c r="AP34" s="38"/>
      <c r="AQ34" s="5"/>
      <c r="AR34" s="38"/>
      <c r="AS34" s="38"/>
    </row>
    <row r="35" spans="1:45" x14ac:dyDescent="0.25">
      <c r="A35" s="10" t="s">
        <v>34</v>
      </c>
      <c r="B35" s="4">
        <f t="shared" ref="B35:O35" si="29">+B36+B37</f>
        <v>11795.25201818964</v>
      </c>
      <c r="C35" s="4">
        <f t="shared" si="29"/>
        <v>12661.21</v>
      </c>
      <c r="D35" s="4">
        <f t="shared" si="29"/>
        <v>13993.029999999999</v>
      </c>
      <c r="E35" s="4">
        <f t="shared" si="29"/>
        <v>14277.553</v>
      </c>
      <c r="F35" s="4">
        <f t="shared" si="29"/>
        <v>15406.109805935455</v>
      </c>
      <c r="G35" s="4">
        <f t="shared" si="29"/>
        <v>16035.907719353589</v>
      </c>
      <c r="H35" s="4">
        <f t="shared" si="29"/>
        <v>16714.319702521992</v>
      </c>
      <c r="I35" s="4">
        <f t="shared" si="29"/>
        <v>17767.108632708514</v>
      </c>
      <c r="J35" s="4">
        <f t="shared" si="29"/>
        <v>17857.371158000002</v>
      </c>
      <c r="K35" s="4">
        <f t="shared" si="29"/>
        <v>18898.325634610799</v>
      </c>
      <c r="L35" s="4">
        <f t="shared" si="29"/>
        <v>19332.3</v>
      </c>
      <c r="M35" s="4">
        <f t="shared" si="29"/>
        <v>20704.46</v>
      </c>
      <c r="N35" s="4">
        <f t="shared" si="29"/>
        <v>21213.458651759996</v>
      </c>
      <c r="O35" s="4">
        <f t="shared" si="29"/>
        <v>23105.79</v>
      </c>
      <c r="P35" s="4">
        <f t="shared" ref="P35" si="30">+P36+P37</f>
        <v>16019.8</v>
      </c>
      <c r="Q35" s="4">
        <f t="shared" ref="Q35" si="31">+Q36+Q37</f>
        <v>17333.3</v>
      </c>
      <c r="R35" s="4">
        <f t="shared" ref="R35:AA35" si="32">+R36+R37</f>
        <v>17349.900000000001</v>
      </c>
      <c r="S35" s="4">
        <f t="shared" si="32"/>
        <v>17782.599999999999</v>
      </c>
      <c r="T35" s="4">
        <f t="shared" si="32"/>
        <v>17118.3</v>
      </c>
      <c r="U35" s="4">
        <f t="shared" si="32"/>
        <v>18722.599999999999</v>
      </c>
      <c r="V35" s="4">
        <f t="shared" si="32"/>
        <v>18998.5</v>
      </c>
      <c r="W35" s="4">
        <f t="shared" si="32"/>
        <v>19355.599999999999</v>
      </c>
      <c r="X35" s="4">
        <f t="shared" si="32"/>
        <v>21504.5</v>
      </c>
      <c r="Y35" s="4">
        <f t="shared" si="32"/>
        <v>21613.1</v>
      </c>
      <c r="Z35" s="4">
        <f t="shared" si="32"/>
        <v>21866.7</v>
      </c>
      <c r="AA35" s="4">
        <f t="shared" si="32"/>
        <v>22314.300000000003</v>
      </c>
      <c r="AB35" s="4">
        <f t="shared" ref="AB35:AS35" si="33">+AB36+AB37</f>
        <v>23074.1</v>
      </c>
      <c r="AC35" s="4">
        <f t="shared" si="33"/>
        <v>23976.799999999999</v>
      </c>
      <c r="AD35" s="4">
        <f t="shared" si="33"/>
        <v>24674.699999999997</v>
      </c>
      <c r="AE35" s="4">
        <f t="shared" si="33"/>
        <v>25222.300000000003</v>
      </c>
      <c r="AF35" s="4">
        <f t="shared" si="33"/>
        <v>26050.6</v>
      </c>
      <c r="AG35" s="4">
        <f t="shared" si="33"/>
        <v>26250.7</v>
      </c>
      <c r="AH35" s="4">
        <f t="shared" si="33"/>
        <v>27182.5</v>
      </c>
      <c r="AI35" s="4">
        <f t="shared" si="33"/>
        <v>28162.799999999999</v>
      </c>
      <c r="AJ35" s="4">
        <f t="shared" si="33"/>
        <v>29684.699999999997</v>
      </c>
      <c r="AK35" s="4">
        <f t="shared" si="33"/>
        <v>30223</v>
      </c>
      <c r="AL35" s="4">
        <f t="shared" si="33"/>
        <v>30976.7</v>
      </c>
      <c r="AM35" s="4">
        <f t="shared" si="33"/>
        <v>30462.1</v>
      </c>
      <c r="AN35" s="4">
        <f t="shared" si="33"/>
        <v>32431.9</v>
      </c>
      <c r="AO35" s="4">
        <f t="shared" si="33"/>
        <v>33850.71944774274</v>
      </c>
      <c r="AP35" s="4">
        <f t="shared" si="33"/>
        <v>34646.070965877647</v>
      </c>
      <c r="AQ35" s="4">
        <f t="shared" si="33"/>
        <v>36993.804727190567</v>
      </c>
      <c r="AR35" s="4">
        <f t="shared" si="33"/>
        <v>37641.17235215781</v>
      </c>
      <c r="AS35" s="4">
        <f t="shared" si="33"/>
        <v>38397.675835265312</v>
      </c>
    </row>
    <row r="36" spans="1:45" x14ac:dyDescent="0.25">
      <c r="A36" s="12" t="s">
        <v>35</v>
      </c>
      <c r="B36" s="5">
        <v>7197.4428036050685</v>
      </c>
      <c r="C36" s="5">
        <v>7960.25</v>
      </c>
      <c r="D36" s="5">
        <v>9100.17</v>
      </c>
      <c r="E36" s="5">
        <v>9345.023000000001</v>
      </c>
      <c r="F36" s="5">
        <v>11160.399991381664</v>
      </c>
      <c r="G36" s="5">
        <v>10749.336070694409</v>
      </c>
      <c r="H36" s="5">
        <v>11655.091774766879</v>
      </c>
      <c r="I36" s="5">
        <v>12321.644628253074</v>
      </c>
      <c r="J36" s="5">
        <v>12357.6611380345</v>
      </c>
      <c r="K36" s="5">
        <v>13100.699230617387</v>
      </c>
      <c r="L36" s="5">
        <v>13576</v>
      </c>
      <c r="M36" s="5">
        <v>14064.48</v>
      </c>
      <c r="N36" s="5">
        <v>14727.759999999998</v>
      </c>
      <c r="O36" s="5">
        <v>15666.94</v>
      </c>
      <c r="P36" s="5">
        <v>11470.4</v>
      </c>
      <c r="Q36" s="5">
        <v>11995.6</v>
      </c>
      <c r="R36" s="5">
        <v>12028.5</v>
      </c>
      <c r="S36" s="5">
        <v>12305.6</v>
      </c>
      <c r="T36" s="6">
        <v>11636.8</v>
      </c>
      <c r="U36" s="6">
        <v>11991.3</v>
      </c>
      <c r="V36" s="6">
        <v>12158.6</v>
      </c>
      <c r="W36" s="6">
        <v>12339.4</v>
      </c>
      <c r="X36" s="6">
        <v>13289.1</v>
      </c>
      <c r="Y36" s="6">
        <v>13482.2</v>
      </c>
      <c r="Z36" s="6">
        <v>13693.6</v>
      </c>
      <c r="AA36" s="6">
        <v>14070.2</v>
      </c>
      <c r="AB36" s="6">
        <v>14795.2</v>
      </c>
      <c r="AC36" s="6">
        <v>15580</v>
      </c>
      <c r="AD36" s="6">
        <v>15608.3</v>
      </c>
      <c r="AE36" s="6">
        <v>15684.6</v>
      </c>
      <c r="AF36" s="6">
        <v>16218.2</v>
      </c>
      <c r="AG36" s="6">
        <v>15994.5</v>
      </c>
      <c r="AH36" s="6">
        <v>16599.900000000001</v>
      </c>
      <c r="AI36" s="6">
        <v>16889.5</v>
      </c>
      <c r="AJ36" s="6">
        <v>17690.099999999999</v>
      </c>
      <c r="AK36" s="6">
        <v>18351</v>
      </c>
      <c r="AL36" s="6">
        <v>19207</v>
      </c>
      <c r="AM36" s="6">
        <v>17859.599999999999</v>
      </c>
      <c r="AN36" s="4">
        <v>18511.900000000001</v>
      </c>
      <c r="AO36" s="38">
        <v>20142.467571822843</v>
      </c>
      <c r="AP36" s="38">
        <v>20873.669195631839</v>
      </c>
      <c r="AQ36" s="38">
        <v>21521.947317375878</v>
      </c>
      <c r="AR36" s="38">
        <v>22123.633439639521</v>
      </c>
      <c r="AS36" s="38">
        <v>22283.437986705831</v>
      </c>
    </row>
    <row r="37" spans="1:45" x14ac:dyDescent="0.25">
      <c r="A37" s="12" t="s">
        <v>36</v>
      </c>
      <c r="B37" s="5">
        <v>4597.8092145845712</v>
      </c>
      <c r="C37" s="5">
        <v>4700.96</v>
      </c>
      <c r="D37" s="5">
        <v>4892.8599999999997</v>
      </c>
      <c r="E37" s="5">
        <v>4932.53</v>
      </c>
      <c r="F37" s="5">
        <v>4245.7098145537921</v>
      </c>
      <c r="G37" s="5">
        <v>5286.5716486591791</v>
      </c>
      <c r="H37" s="5">
        <v>5059.2279277551152</v>
      </c>
      <c r="I37" s="5">
        <v>5445.4640044554408</v>
      </c>
      <c r="J37" s="5">
        <v>5499.7100199654997</v>
      </c>
      <c r="K37" s="5">
        <v>5797.6264039934122</v>
      </c>
      <c r="L37" s="5">
        <v>5756.3</v>
      </c>
      <c r="M37" s="5">
        <v>6639.9800000000005</v>
      </c>
      <c r="N37" s="5">
        <v>6485.6986517599998</v>
      </c>
      <c r="O37" s="5">
        <v>7438.85</v>
      </c>
      <c r="P37" s="5">
        <v>4549.3999999999996</v>
      </c>
      <c r="Q37" s="5">
        <v>5337.7</v>
      </c>
      <c r="R37" s="5">
        <v>5321.4</v>
      </c>
      <c r="S37" s="5">
        <v>5477</v>
      </c>
      <c r="T37" s="5">
        <v>5481.5</v>
      </c>
      <c r="U37" s="5">
        <v>6731.3</v>
      </c>
      <c r="V37" s="5">
        <v>6839.9</v>
      </c>
      <c r="W37" s="5">
        <v>7016.2</v>
      </c>
      <c r="X37" s="5">
        <v>8215.4</v>
      </c>
      <c r="Y37" s="5">
        <v>8130.9</v>
      </c>
      <c r="Z37" s="5">
        <v>8173.1</v>
      </c>
      <c r="AA37" s="5">
        <v>8244.1</v>
      </c>
      <c r="AB37" s="6">
        <v>8278.9</v>
      </c>
      <c r="AC37" s="6">
        <v>8396.7999999999993</v>
      </c>
      <c r="AD37" s="6">
        <v>9066.4</v>
      </c>
      <c r="AE37" s="6">
        <v>9537.7000000000007</v>
      </c>
      <c r="AF37" s="6">
        <v>9832.4</v>
      </c>
      <c r="AG37" s="6">
        <v>10256.200000000001</v>
      </c>
      <c r="AH37" s="6">
        <v>10582.6</v>
      </c>
      <c r="AI37" s="6">
        <v>11273.3</v>
      </c>
      <c r="AJ37" s="6">
        <v>11994.6</v>
      </c>
      <c r="AK37" s="6">
        <v>11872</v>
      </c>
      <c r="AL37" s="6">
        <v>11769.7</v>
      </c>
      <c r="AM37" s="6">
        <v>12602.5</v>
      </c>
      <c r="AN37" s="4">
        <v>13920</v>
      </c>
      <c r="AO37" s="38">
        <v>13708.251875919896</v>
      </c>
      <c r="AP37" s="38">
        <v>13772.401770245811</v>
      </c>
      <c r="AQ37" s="38">
        <v>15471.857409814689</v>
      </c>
      <c r="AR37" s="38">
        <v>15517.53891251829</v>
      </c>
      <c r="AS37" s="38">
        <v>16114.237848559485</v>
      </c>
    </row>
    <row r="38" spans="1:45" x14ac:dyDescent="0.25">
      <c r="A38" s="1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38"/>
      <c r="AP38" s="38"/>
      <c r="AQ38" s="5"/>
      <c r="AR38" s="38"/>
      <c r="AS38" s="38"/>
    </row>
    <row r="39" spans="1:45" x14ac:dyDescent="0.25">
      <c r="A39" s="10" t="s">
        <v>72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ref="P39" si="34">+P40+P41</f>
        <v>0</v>
      </c>
      <c r="Q39" s="4">
        <f t="shared" ref="Q39" si="35">+Q40+Q41</f>
        <v>0</v>
      </c>
      <c r="R39" s="4">
        <f t="shared" ref="R39:AA39" si="36">+R40+R41</f>
        <v>0</v>
      </c>
      <c r="S39" s="4">
        <f t="shared" si="36"/>
        <v>0</v>
      </c>
      <c r="T39" s="4">
        <f t="shared" si="36"/>
        <v>0</v>
      </c>
      <c r="U39" s="4">
        <f t="shared" si="36"/>
        <v>0</v>
      </c>
      <c r="V39" s="4">
        <f t="shared" si="36"/>
        <v>0</v>
      </c>
      <c r="W39" s="4">
        <f t="shared" si="36"/>
        <v>0</v>
      </c>
      <c r="X39" s="4">
        <f t="shared" si="36"/>
        <v>0</v>
      </c>
      <c r="Y39" s="4">
        <f t="shared" si="36"/>
        <v>0</v>
      </c>
      <c r="Z39" s="4">
        <f t="shared" si="36"/>
        <v>0</v>
      </c>
      <c r="AA39" s="4">
        <f t="shared" si="36"/>
        <v>0</v>
      </c>
      <c r="AB39" s="4">
        <f t="shared" ref="AB39:AS39" si="37">+AB40+AB41</f>
        <v>0</v>
      </c>
      <c r="AC39" s="4">
        <f t="shared" si="37"/>
        <v>0</v>
      </c>
      <c r="AD39" s="4">
        <f t="shared" si="37"/>
        <v>24674.7</v>
      </c>
      <c r="AE39" s="4">
        <f t="shared" si="37"/>
        <v>25222.3</v>
      </c>
      <c r="AF39" s="4">
        <f t="shared" si="37"/>
        <v>26050.5</v>
      </c>
      <c r="AG39" s="4">
        <f t="shared" si="37"/>
        <v>26250.6</v>
      </c>
      <c r="AH39" s="4">
        <f t="shared" si="37"/>
        <v>27182.5</v>
      </c>
      <c r="AI39" s="4">
        <f t="shared" si="37"/>
        <v>28162.7</v>
      </c>
      <c r="AJ39" s="4">
        <f t="shared" si="37"/>
        <v>29684.7</v>
      </c>
      <c r="AK39" s="4">
        <f t="shared" si="37"/>
        <v>30223</v>
      </c>
      <c r="AL39" s="4">
        <f t="shared" si="37"/>
        <v>30976.699999999997</v>
      </c>
      <c r="AM39" s="4">
        <f t="shared" si="37"/>
        <v>30462.1</v>
      </c>
      <c r="AN39" s="4">
        <f t="shared" si="37"/>
        <v>32431.950664430158</v>
      </c>
      <c r="AO39" s="4">
        <f t="shared" si="37"/>
        <v>33850.71946875273</v>
      </c>
      <c r="AP39" s="4">
        <f t="shared" si="37"/>
        <v>34646.07096367643</v>
      </c>
      <c r="AQ39" s="4">
        <f t="shared" si="37"/>
        <v>36993.804726890514</v>
      </c>
      <c r="AR39" s="4">
        <f t="shared" si="37"/>
        <v>37641.174154106717</v>
      </c>
      <c r="AS39" s="4">
        <f t="shared" si="37"/>
        <v>38397.671834572859</v>
      </c>
    </row>
    <row r="40" spans="1:45" x14ac:dyDescent="0.25">
      <c r="A40" s="12" t="s">
        <v>37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>
        <v>19009.900000000001</v>
      </c>
      <c r="AE40" s="6">
        <v>19340.5</v>
      </c>
      <c r="AF40" s="6">
        <v>20149.400000000001</v>
      </c>
      <c r="AG40" s="6">
        <v>20299.8</v>
      </c>
      <c r="AH40" s="6">
        <v>21191.9</v>
      </c>
      <c r="AI40" s="6">
        <v>21780.2</v>
      </c>
      <c r="AJ40" s="6">
        <v>23001</v>
      </c>
      <c r="AK40" s="6">
        <v>23521.9</v>
      </c>
      <c r="AL40" s="6">
        <v>24147.1</v>
      </c>
      <c r="AM40" s="6">
        <v>23100.6</v>
      </c>
      <c r="AN40" s="6">
        <v>24737.430386551776</v>
      </c>
      <c r="AO40" s="38">
        <v>26243.02657880052</v>
      </c>
      <c r="AP40" s="38">
        <v>27051.740241471256</v>
      </c>
      <c r="AQ40" s="38">
        <v>27782.725664684236</v>
      </c>
      <c r="AR40" s="38">
        <v>28454.618637633899</v>
      </c>
      <c r="AS40" s="38">
        <v>28836.233218966099</v>
      </c>
    </row>
    <row r="41" spans="1:45" ht="15.75" thickBot="1" x14ac:dyDescent="0.3">
      <c r="A41" s="13" t="s">
        <v>38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>
        <v>5664.8</v>
      </c>
      <c r="AE41" s="8">
        <v>5881.8</v>
      </c>
      <c r="AF41" s="8">
        <v>5901.1</v>
      </c>
      <c r="AG41" s="8">
        <v>5950.8</v>
      </c>
      <c r="AH41" s="8">
        <v>5990.6</v>
      </c>
      <c r="AI41" s="8">
        <v>6382.5</v>
      </c>
      <c r="AJ41" s="8">
        <v>6683.7</v>
      </c>
      <c r="AK41" s="8">
        <v>6701.1</v>
      </c>
      <c r="AL41" s="8">
        <v>6829.6</v>
      </c>
      <c r="AM41" s="8">
        <v>7361.5</v>
      </c>
      <c r="AN41" s="8">
        <v>7694.5202778783805</v>
      </c>
      <c r="AO41" s="40">
        <v>7607.6928899522109</v>
      </c>
      <c r="AP41" s="40">
        <v>7594.3307222051726</v>
      </c>
      <c r="AQ41" s="40">
        <v>9211.0790622062759</v>
      </c>
      <c r="AR41" s="40">
        <v>9186.5555164728139</v>
      </c>
      <c r="AS41" s="40">
        <v>9561.4386156067631</v>
      </c>
    </row>
    <row r="42" spans="1:45" x14ac:dyDescent="0.25">
      <c r="A42" s="2"/>
    </row>
  </sheetData>
  <mergeCells count="2">
    <mergeCell ref="A2:AS2"/>
    <mergeCell ref="A3:AS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2" ma:contentTypeDescription="Crear nuevo documento." ma:contentTypeScope="" ma:versionID="59e91cec50a7172bc5089a75d4d12ad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ba7308e279aa77cd8a17ced8e2dc33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EBF040-1E73-4FAD-92D0-33C458DB3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DD51F1-47A0-4BAF-8075-9F5973D506DB}">
  <ds:schemaRefs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9f1d2543-a317-404b-b796-299c7d331056"/>
    <ds:schemaRef ds:uri="ca0b8503-558e-4550-823a-26f008707f9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3EE035-D180-4597-BE18-5B597F76A8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ED Gobierno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2019-06-24T18:23:43Z</dcterms:created>
  <dcterms:modified xsi:type="dcterms:W3CDTF">2020-09-23T21:03:15Z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