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615" windowHeight="2595" tabRatio="733" activeTab="0"/>
  </bookViews>
  <sheets>
    <sheet name="INDÍCE" sheetId="1" r:id="rId1"/>
    <sheet name="PIB BASE 1978" sheetId="2" r:id="rId2"/>
    <sheet name="PIB BASE 2000" sheetId="3" r:id="rId3"/>
    <sheet name="C2" sheetId="4" state="hidden" r:id="rId4"/>
    <sheet name="C3" sheetId="5" state="hidden" r:id="rId5"/>
    <sheet name="C4" sheetId="6" state="hidden" r:id="rId6"/>
    <sheet name="C5" sheetId="7" state="hidden" r:id="rId7"/>
    <sheet name="PIB TASAS" sheetId="8" state="hidden" r:id="rId8"/>
    <sheet name="INFLACION" sheetId="9" r:id="rId9"/>
    <sheet name="COMERCIO" sheetId="10" r:id="rId10"/>
    <sheet name="BOP ARMONIZADA" sheetId="11" r:id="rId11"/>
    <sheet name="BOP NO ARMONIZADA" sheetId="12" r:id="rId12"/>
    <sheet name="TC" sheetId="13" r:id="rId13"/>
    <sheet name="FISCAL" sheetId="14" r:id="rId14"/>
    <sheet name="MONETARIO ARMONIZADO" sheetId="15" r:id="rId15"/>
    <sheet name="MONETARIO NO ARMONIZADO " sheetId="16" r:id="rId16"/>
  </sheets>
  <definedNames>
    <definedName name="_xlfn.IFERROR" hidden="1">#NAME?</definedName>
    <definedName name="_xlnm.Print_Area" localSheetId="0">'INDÍCE'!$B$1:$D$34</definedName>
    <definedName name="_xlnm.Print_Area" localSheetId="8">'INFLACION'!$A$1:$BD$20</definedName>
    <definedName name="_xlnm.Print_Titles" localSheetId="11">'BOP NO ARMONIZADA'!$A:$A</definedName>
    <definedName name="_xlnm.Print_Titles" localSheetId="3">'C2'!$A:$A,'C2'!$1:$9</definedName>
    <definedName name="_xlnm.Print_Titles" localSheetId="4">'C3'!$A:$A</definedName>
    <definedName name="_xlnm.Print_Titles" localSheetId="5">'C4'!$A:$A</definedName>
    <definedName name="_xlnm.Print_Titles" localSheetId="6">'C5'!$A:$A</definedName>
    <definedName name="_xlnm.Print_Titles" localSheetId="9">'COMERCIO'!$A:$A</definedName>
    <definedName name="_xlnm.Print_Titles" localSheetId="13">'FISCAL'!$A:$A</definedName>
    <definedName name="_xlnm.Print_Titles" localSheetId="8">'INFLACION'!$A:$A</definedName>
    <definedName name="_xlnm.Print_Titles" localSheetId="2">'PIB BASE 2000'!$A:$A</definedName>
    <definedName name="_xlnm.Print_Titles" localSheetId="12">'TC'!$A:$A</definedName>
  </definedNames>
  <calcPr fullCalcOnLoad="1"/>
</workbook>
</file>

<file path=xl/comments8.xml><?xml version="1.0" encoding="utf-8"?>
<comments xmlns="http://schemas.openxmlformats.org/spreadsheetml/2006/main">
  <authors>
    <author>jmora</author>
  </authors>
  <commentList>
    <comment ref="AJ11" authorId="0">
      <text>
        <r>
          <rPr>
            <b/>
            <sz val="9"/>
            <rFont val="Tahoma"/>
            <family val="2"/>
          </rPr>
          <t>jmora:</t>
        </r>
        <r>
          <rPr>
            <sz val="9"/>
            <rFont val="Tahoma"/>
            <family val="2"/>
          </rPr>
          <t xml:space="preserve">
base 1994</t>
        </r>
      </text>
    </comment>
  </commentList>
</comments>
</file>

<file path=xl/sharedStrings.xml><?xml version="1.0" encoding="utf-8"?>
<sst xmlns="http://schemas.openxmlformats.org/spreadsheetml/2006/main" count="970" uniqueCount="250">
  <si>
    <t>Oferta = Demanda Globales</t>
  </si>
  <si>
    <t>n.d.</t>
  </si>
  <si>
    <t>año base:1991</t>
  </si>
  <si>
    <t xml:space="preserve">                          CONSEJO MONETARIO CENTROAMERICANO</t>
  </si>
  <si>
    <t xml:space="preserve">                                        SECRETARIA EJECUTIVA</t>
  </si>
  <si>
    <t>Cuadro 2</t>
  </si>
  <si>
    <t>COSTA RICA: Indice Mensual de Actividad Económica (IMAE)</t>
  </si>
  <si>
    <t>Enero</t>
  </si>
  <si>
    <t>Febrero</t>
  </si>
  <si>
    <t>Marzo</t>
  </si>
  <si>
    <t>Abril</t>
  </si>
  <si>
    <t>Mayo</t>
  </si>
  <si>
    <t>Junio</t>
  </si>
  <si>
    <t>Julio</t>
  </si>
  <si>
    <t>Agosto</t>
  </si>
  <si>
    <t>Septiembre</t>
  </si>
  <si>
    <t>Octubre</t>
  </si>
  <si>
    <t>Noviembre</t>
  </si>
  <si>
    <t>Diciembre</t>
  </si>
  <si>
    <t xml:space="preserve">Promedio Anual </t>
  </si>
  <si>
    <t xml:space="preserve">                                 CONSEJO MONETARIO CENTROAMERICANO</t>
  </si>
  <si>
    <t xml:space="preserve">                                               SECRETARIA EJECUTIVA</t>
  </si>
  <si>
    <t>Cuadro 3</t>
  </si>
  <si>
    <t>COSTA RICA: Tasa de Variación Interanual de la Tendiencia-ciclo del IMAE</t>
  </si>
  <si>
    <t>Promedio Anual</t>
  </si>
  <si>
    <t xml:space="preserve">                                          CONSEJO MONETARIO CENTROAMERICANO</t>
  </si>
  <si>
    <t xml:space="preserve">                                                           SECRETARIA EJECUTIVA</t>
  </si>
  <si>
    <t>Cuadro 4</t>
  </si>
  <si>
    <t>COSTA RICA: Indice Mensual de Actividad Económica de la Industria Manufacturera</t>
  </si>
  <si>
    <t xml:space="preserve">                                     CONSEJO MONETARIO CENTROAMERICANO</t>
  </si>
  <si>
    <t xml:space="preserve">                                                     SECRETARIA EJECUTIVA</t>
  </si>
  <si>
    <t>Cuadro 5</t>
  </si>
  <si>
    <t>COSTA RICA: Tasa de Variación Interanual de la Tendencia-ciclo del Indice de la Industria Manufacturera</t>
  </si>
  <si>
    <t>Cuadro 6</t>
  </si>
  <si>
    <t>CUENTA CORRIENTE</t>
  </si>
  <si>
    <t>ERRORES Y OMISIONES</t>
  </si>
  <si>
    <t>GOBIERNO CENTRAL</t>
  </si>
  <si>
    <t>Ahorro Corriente</t>
  </si>
  <si>
    <t>Resultado Fiscal (con donaciones)</t>
  </si>
  <si>
    <t>Resultado Fiscal Sector Público Consolidado  (con donaciones)</t>
  </si>
  <si>
    <t>Consumo total</t>
  </si>
  <si>
    <t xml:space="preserve">Formación bruta de capital </t>
  </si>
  <si>
    <t>Demanda interna</t>
  </si>
  <si>
    <t>Exportaciones de bienes y servicios</t>
  </si>
  <si>
    <t>Importaciones de bienes y servicios</t>
  </si>
  <si>
    <t xml:space="preserve">PIB a precios constantes por actividad económica </t>
  </si>
  <si>
    <t xml:space="preserve">    Agricultura, silvicultura, caza y pesca</t>
  </si>
  <si>
    <t xml:space="preserve">    Minas y canteras</t>
  </si>
  <si>
    <t xml:space="preserve">    Industria manufacturera</t>
  </si>
  <si>
    <t xml:space="preserve">    Electricidad, gas y agua</t>
  </si>
  <si>
    <t xml:space="preserve">    Construcción</t>
  </si>
  <si>
    <t xml:space="preserve">    Comercio, restaurantes y hoteles</t>
  </si>
  <si>
    <t xml:space="preserve">    Transporte, almacenamiento y comunicaciones</t>
  </si>
  <si>
    <t xml:space="preserve">    Establecim. Financieros, seguros, bienes inmuebles</t>
  </si>
  <si>
    <t xml:space="preserve">    Propiedad de vivienda</t>
  </si>
  <si>
    <t xml:space="preserve">    Administración Pública y Defensa</t>
  </si>
  <si>
    <t xml:space="preserve">    Otros servicios personales</t>
  </si>
  <si>
    <t xml:space="preserve">    Impuestos indirectos netos</t>
  </si>
  <si>
    <t xml:space="preserve">  Consumo público</t>
  </si>
  <si>
    <t xml:space="preserve">  Consumo privado</t>
  </si>
  <si>
    <t>Formación bruta de capital</t>
  </si>
  <si>
    <t>Factor de empalme</t>
  </si>
  <si>
    <t>Series empalmadas</t>
  </si>
  <si>
    <t>Tasa de variación</t>
  </si>
  <si>
    <t>Variables como % del PIB</t>
  </si>
  <si>
    <t xml:space="preserve">   Sector privado</t>
  </si>
  <si>
    <t xml:space="preserve">   Sector público</t>
  </si>
  <si>
    <t>Año base 1978=100</t>
  </si>
  <si>
    <t>Año base 2000=100</t>
  </si>
  <si>
    <t>EXPORTACIONES FOB POR PAIS DE DESTINO</t>
  </si>
  <si>
    <t>Centroamérica y República Dominicana</t>
  </si>
  <si>
    <t>Estados Unidos</t>
  </si>
  <si>
    <t>México</t>
  </si>
  <si>
    <t>Europa</t>
  </si>
  <si>
    <t>IMPORTACIONES CIF POR PAIS DE ORIGEN</t>
  </si>
  <si>
    <t>Sector Real</t>
  </si>
  <si>
    <t>Sector Externo</t>
  </si>
  <si>
    <t>Sector Fiscal</t>
  </si>
  <si>
    <t>Cuadro 1.a</t>
  </si>
  <si>
    <t>1960-2002</t>
  </si>
  <si>
    <t>Cuadro 1.b</t>
  </si>
  <si>
    <t>Cuadro 2.    Tasa de variación interanual del Indice Mensual de Precios al Consumidor (IPC)</t>
  </si>
  <si>
    <t>Cuadro 3.   Comercio Exterior por Principales Países de Origen y Destino</t>
  </si>
  <si>
    <t>SECTOR PÚBLICO CONSOLIDADO</t>
  </si>
  <si>
    <t xml:space="preserve">   Agricultura, Ganadería, Caza, Silvicultura y Pesca </t>
  </si>
  <si>
    <t xml:space="preserve">   Explotación de Minas y Canteras</t>
  </si>
  <si>
    <t xml:space="preserve">   Industrias Manufactureras</t>
  </si>
  <si>
    <t xml:space="preserve">   Electricidad y Distribución de Agua</t>
  </si>
  <si>
    <t xml:space="preserve">   Construcción</t>
  </si>
  <si>
    <t xml:space="preserve">   Comercio, Reparac. de Vehículos Automot., Motoci., Efectos Personales y Enseres Domésticos</t>
  </si>
  <si>
    <t xml:space="preserve">   Hoteles y Restaurantes</t>
  </si>
  <si>
    <t xml:space="preserve">   Transporte, Almacenamiento</t>
  </si>
  <si>
    <t xml:space="preserve">   Comunicaciones</t>
  </si>
  <si>
    <t xml:space="preserve">   Intermediación Financiera</t>
  </si>
  <si>
    <t xml:space="preserve">   Propiedad de Vivienda</t>
  </si>
  <si>
    <t xml:space="preserve">   Actividades Inmobiliarias y Empresariales</t>
  </si>
  <si>
    <t xml:space="preserve">   Administración Pública y Defensa; Planes de Seguridad Social de Afiliación Obligatoria</t>
  </si>
  <si>
    <t xml:space="preserve">   Servicios de Enseñanza</t>
  </si>
  <si>
    <t xml:space="preserve">   Servicios Sociales y de Salud</t>
  </si>
  <si>
    <t xml:space="preserve">   Servicios Comunitarios, Sociales y Personales</t>
  </si>
  <si>
    <t xml:space="preserve">   Menos: Servicios de Intermediación Financiera Medidos Indirectamente</t>
  </si>
  <si>
    <t>Más: Impuestos netos de subvenciones sobre la producción y las importaciones</t>
  </si>
  <si>
    <t>Ingresos Totales (incluye donaciones)</t>
  </si>
  <si>
    <t>Fuente: Banco Central de Honduras</t>
  </si>
  <si>
    <t>Donaciones</t>
  </si>
  <si>
    <t>Cuadro 7</t>
  </si>
  <si>
    <t>Secretaría Ejecutiva
Consejo Monetario Centroamericano</t>
  </si>
  <si>
    <t>ACTIVOS Y PASIVOS DEL BANCO CENTRAL</t>
  </si>
  <si>
    <t xml:space="preserve">Reservas Internacionales Netas </t>
  </si>
  <si>
    <t xml:space="preserve">Crédito Interno (Neto) </t>
  </si>
  <si>
    <t>Base Monetaria</t>
  </si>
  <si>
    <t>Emisión Monetaria</t>
  </si>
  <si>
    <t>CREDITO DEL PANORAMA MONETARIO</t>
  </si>
  <si>
    <t>Crédito Interno (Neto)</t>
  </si>
  <si>
    <t>Crédito al Sector Público (Neto)</t>
  </si>
  <si>
    <t>Crédito al Sector Privado</t>
  </si>
  <si>
    <t>AGREGADOS MONETARIOS</t>
  </si>
  <si>
    <t>Medio Circulante (M1)</t>
  </si>
  <si>
    <t xml:space="preserve">Cuasidinero en Moneda Nacional </t>
  </si>
  <si>
    <t>Medios de Pago (M2)</t>
  </si>
  <si>
    <t xml:space="preserve">Cuasidinero en Moneda Extranjera </t>
  </si>
  <si>
    <t>Oferta Monetaria total (M3)</t>
  </si>
  <si>
    <t>Cuadro 8</t>
  </si>
  <si>
    <t>Variables</t>
  </si>
  <si>
    <t>PANORAMA DEL BANCO CENTRAL</t>
  </si>
  <si>
    <t>Activos Externos Netos</t>
  </si>
  <si>
    <t>Reservas Internacionales Netas</t>
  </si>
  <si>
    <t xml:space="preserve">Activos Internos Netos </t>
  </si>
  <si>
    <t xml:space="preserve">Base Monetaria Amplia </t>
  </si>
  <si>
    <t xml:space="preserve">Billetes y Monedas en Circulación </t>
  </si>
  <si>
    <t xml:space="preserve">Depósitos Transferibles en Concepto de Encaje Legal </t>
  </si>
  <si>
    <t xml:space="preserve">Crédito Total </t>
  </si>
  <si>
    <t>Agregado Monetario M1</t>
  </si>
  <si>
    <t>Agregado Monetario M2</t>
  </si>
  <si>
    <t>Agregado Monetario M3</t>
  </si>
  <si>
    <t>HONDURAS: Principales variables de las cuentas monetarias no armonizadas</t>
  </si>
  <si>
    <t>HONDURAS: Principales variables de las Estadísticas Monetarias y Financieras armonizadas (EMFA)</t>
  </si>
  <si>
    <t>HONDURAS: Oferta y Demanda Globales a precios constantes
en millones de lempiras, año base 1978</t>
  </si>
  <si>
    <t>HONDURAS: Oferta y Demanda Globales a precios constantes
en millones de lempiras, año base 2000</t>
  </si>
  <si>
    <t>Balanza de Bienes</t>
  </si>
  <si>
    <t xml:space="preserve">Exportaciones  FOB </t>
  </si>
  <si>
    <t>Balanza de Servicios</t>
  </si>
  <si>
    <t>Balanza de Renta</t>
  </si>
  <si>
    <t>Transferencias Corrientes Netas</t>
  </si>
  <si>
    <t>Inversión Directa</t>
  </si>
  <si>
    <t>Inversión de cartera</t>
  </si>
  <si>
    <t>Otra inversión</t>
  </si>
  <si>
    <t>Costa Rica</t>
  </si>
  <si>
    <t>El Salvador</t>
  </si>
  <si>
    <t>Guatemala</t>
  </si>
  <si>
    <t>Nicaragua</t>
  </si>
  <si>
    <t>República Dominicana</t>
  </si>
  <si>
    <t>Mes</t>
  </si>
  <si>
    <t>HONDURAS: Tipo de Cambio Interbancario
promedio mensual de compra</t>
  </si>
  <si>
    <t xml:space="preserve">Ingresos Corrientes </t>
  </si>
  <si>
    <t>Ingresos Tributarios</t>
  </si>
  <si>
    <t>Gastos Totales</t>
  </si>
  <si>
    <t>Gastos Corrientes</t>
  </si>
  <si>
    <t>Gastos por Intereses</t>
  </si>
  <si>
    <t xml:space="preserve">Gastos de Capital </t>
  </si>
  <si>
    <t>Concesión Neta de Préstamos</t>
  </si>
  <si>
    <t>Financiamiento Interno</t>
  </si>
  <si>
    <t>Financiamiento Externo</t>
  </si>
  <si>
    <t>Resultado del Sector Público no Financiero</t>
  </si>
  <si>
    <t>Pérdidas Operacionales del Banco Central</t>
  </si>
  <si>
    <t>Sector Monetario</t>
  </si>
  <si>
    <t>Secretaría Ejecutiva</t>
  </si>
  <si>
    <t>Consejo Monertario Centroamericano</t>
  </si>
  <si>
    <t>del cual</t>
  </si>
  <si>
    <t>CRÉDITO DE LAS OTRAS SOCIEDADES DE DEPÓSITO</t>
  </si>
  <si>
    <t xml:space="preserve">Crédito al Sector Público </t>
  </si>
  <si>
    <t xml:space="preserve">Crédito al Sector Privado </t>
  </si>
  <si>
    <t>1/: Cifras preliminares</t>
  </si>
  <si>
    <t>2000-2014</t>
  </si>
  <si>
    <t>porcentajes</t>
  </si>
  <si>
    <t xml:space="preserve">HONDURAS: Tasa de variación interanual del
Indice Mensual de Precios al Consumidor (IPC) </t>
  </si>
  <si>
    <t>HONDURAS: Comercio Exterior por Principales Países de
Origen y Destino, en millones de US dólares</t>
  </si>
  <si>
    <t>HONDURAS: Principales variables de las cuentas del Sector Público, en millones de lempiras</t>
  </si>
  <si>
    <t>en millones de lempiras</t>
  </si>
  <si>
    <t>Cuadro 1.a  Oferta y Demanda Globales a Precios Constantes - Año Base 1978</t>
  </si>
  <si>
    <t>Cuadro 1.b. Oferta y Demanda Globales a Precios Constantes - Año Base 2000</t>
  </si>
  <si>
    <t>A. Cuenta corriente</t>
  </si>
  <si>
    <t>Bienes: exportaciones f.o.b.</t>
  </si>
  <si>
    <t>Bienes: importaciones f.o.b.</t>
  </si>
  <si>
    <t>Servicios: crédito</t>
  </si>
  <si>
    <t>Servicios: debito</t>
  </si>
  <si>
    <t xml:space="preserve">    Balance en bienes y servicios</t>
  </si>
  <si>
    <t>Ingreso primario: crédito</t>
  </si>
  <si>
    <t>Ingreso primario: debito</t>
  </si>
  <si>
    <t xml:space="preserve">    Balance en bienes,  servicios e ingreso primario</t>
  </si>
  <si>
    <t>Ingreso secundario: crédito</t>
  </si>
  <si>
    <t xml:space="preserve"> de las cuales: transferencias personales</t>
  </si>
  <si>
    <t>Ingreso secundario: debito</t>
  </si>
  <si>
    <t>B. Cuenta Capital</t>
  </si>
  <si>
    <t>Cuenta Capital: crédito</t>
  </si>
  <si>
    <t>Cuenta Capital: debito</t>
  </si>
  <si>
    <t>Préstamo neto (+) / endeudamiento neto (–) (saldo de las cuentas corriente y de capital)</t>
  </si>
  <si>
    <t>C. Cuenta financiera</t>
  </si>
  <si>
    <t>Inversión directa: activos</t>
  </si>
  <si>
    <t>Inversión directa: pasivos</t>
  </si>
  <si>
    <t>Inversión de cartera: activos</t>
  </si>
  <si>
    <t>Participaciones de capital y participaciones en fondos de inversión</t>
  </si>
  <si>
    <t>Títulos de deuda</t>
  </si>
  <si>
    <t>Inversión de cartera: pasivos</t>
  </si>
  <si>
    <t>Derivados financieros (distintos de reservas) y opciones de compra de acciones por parte de empleados: neto</t>
  </si>
  <si>
    <t>Derivados financieros (distintos de reservas) y opciones de compra de acciones por parte de empleados: activos</t>
  </si>
  <si>
    <t>Derivados financieros (distintos de reservas) y opciones de compra de acciones por parte de empleados: pasivos</t>
  </si>
  <si>
    <t>Otra inversión: activos</t>
  </si>
  <si>
    <t>Otras participaciones de capital</t>
  </si>
  <si>
    <t>Otros instrumentos de deuda</t>
  </si>
  <si>
    <t>Otra inversión: pasivos</t>
  </si>
  <si>
    <t>Derechos especiales de giro</t>
  </si>
  <si>
    <t>D. Errores y Omisiones Netos</t>
  </si>
  <si>
    <t>E. Reservas y Rubros Relacionados</t>
  </si>
  <si>
    <t>Activos de reserva</t>
  </si>
  <si>
    <t>Crédito y préstamos del FMI</t>
  </si>
  <si>
    <t>Financiamiento excepcional</t>
  </si>
  <si>
    <t>Partidas Adicionales:</t>
  </si>
  <si>
    <t>Inversión directa en el exterior</t>
  </si>
  <si>
    <t>Inversión directa en la economía declarante</t>
  </si>
  <si>
    <t>Importaciones  FOB</t>
  </si>
  <si>
    <t>Derivados financieros</t>
  </si>
  <si>
    <t>Ingreso de Remesas</t>
  </si>
  <si>
    <t>CUENTA DE CAPITAL</t>
  </si>
  <si>
    <t>CUENTA FINANCIERA</t>
  </si>
  <si>
    <t>Nota:</t>
  </si>
  <si>
    <t>Las series podrían presentar quiebres debido a que fueron compiladas bajo distintos manuales: 1960 - 1989  bajo el MBP4 , 1990 - 2008 bajo el MBP5 y 2009 - 2015 bajo MBP6.</t>
  </si>
  <si>
    <t>Exportaciones de servicios</t>
  </si>
  <si>
    <t>Importaciones de servicios</t>
  </si>
  <si>
    <t>Balance Global</t>
  </si>
  <si>
    <t>Activos de Reserva y Rubros relacionados</t>
  </si>
  <si>
    <t>Cuadro 6.   Tipo de Cambio Interbancario</t>
  </si>
  <si>
    <t>Cuadro 7.   Principales variables de las Cuentas del Sector Público</t>
  </si>
  <si>
    <t>Cuadro 8.   Principales variables de las Estadísticas Monetarias y Financieras armonizadas (EMFA)</t>
  </si>
  <si>
    <t>Cuadro 9.   Principales variables de las cuentas monetarias no armonizadas</t>
  </si>
  <si>
    <t>Cuadro 9</t>
  </si>
  <si>
    <t>HONDURAS: Principales variables de la Balanza de Pagos no armonizada
en millones de US dólares</t>
  </si>
  <si>
    <t xml:space="preserve">Para los años 2009-2012 se realizó una conversión a partir de los datos nacionales de los cuadros de remisión de información al FMI de balanza de pagos y posición de inversión internacional, F10 y S10. </t>
  </si>
  <si>
    <r>
      <t>HONDURAS: Principales variables de la Balanza de Pagos armonizada en millones de US dólares</t>
    </r>
    <r>
      <rPr>
        <b/>
        <vertAlign val="superscript"/>
        <sz val="10"/>
        <color indexed="43"/>
        <rFont val="Tahoma"/>
        <family val="2"/>
      </rPr>
      <t xml:space="preserve"> 1/</t>
    </r>
  </si>
  <si>
    <t xml:space="preserve">1/: Compilado bajo la 6ta versión del Manual de Balanza de Pagos. </t>
  </si>
  <si>
    <t>Cuadro 4.   Principales variables de la Balanza de Pagos armonizada</t>
  </si>
  <si>
    <t>Cuadro 5.   Principales variables de la Balanza de Pagos no armonizada</t>
  </si>
  <si>
    <t>NOTAS:</t>
  </si>
  <si>
    <r>
      <rPr>
        <b/>
        <sz val="11"/>
        <color indexed="9"/>
        <rFont val="Calibri"/>
        <family val="2"/>
      </rPr>
      <t>SECTOR MONETARIO</t>
    </r>
    <r>
      <rPr>
        <sz val="11"/>
        <color indexed="9"/>
        <rFont val="Calibri"/>
        <family val="2"/>
      </rPr>
      <t>: El cuadro 8 corresponde a las estadísticas monetarias tradicionales, no armonizadas, que compilaban los países.  Como producto del Proyecto de Armonización de Estadísticas Monetarias y Financieras, los países de la región lograron armonizar dichas estadísticas desde diciembre de 2001. La metodología de elaboración de las estadísticas armonizadas es consistentes con los estándares estadísticos internacionales, en particular con el Manual de Estadísticas Monetarias y Financieras (MEMF). El cuadro 9 responde a estos conceptos armonizados, también llamados EMFA.</t>
    </r>
  </si>
  <si>
    <r>
      <rPr>
        <b/>
        <sz val="11"/>
        <color indexed="9"/>
        <rFont val="Calibri"/>
        <family val="2"/>
      </rPr>
      <t>SECTOR EXTERNO</t>
    </r>
    <r>
      <rPr>
        <sz val="11"/>
        <color indexed="9"/>
        <rFont val="Calibri"/>
        <family val="2"/>
      </rPr>
      <t>:  La información del cuadro 5 corresponde a las estadísticas de la balanza de pagos elaboradas por los países con diversas versiones del Manual de Balanza de Pagos del FMI (MBP).  En 2016  los países de la región lograron armonizar dichas estadísticas aplicando las recomendaciones de la 6ta versión del MBP, para el caso de Honduras a partir del año 2009.  La información del cuadro 4 responde a estos conceptos armonizados, también llamados ESEA (Estadísticas del Sector Externo Armonizado).</t>
    </r>
  </si>
  <si>
    <r>
      <t>2016</t>
    </r>
    <r>
      <rPr>
        <b/>
        <vertAlign val="superscript"/>
        <sz val="10"/>
        <color indexed="43"/>
        <rFont val="Tahoma"/>
        <family val="2"/>
      </rPr>
      <t>1/</t>
    </r>
  </si>
  <si>
    <t>1/: Préstamo neto (+) / endeudamiento neto (–)</t>
  </si>
  <si>
    <r>
      <t>CUENTA CORRIENTE Y DE CAPITAL</t>
    </r>
    <r>
      <rPr>
        <b/>
        <vertAlign val="superscript"/>
        <sz val="9"/>
        <rFont val="Tahoma"/>
        <family val="2"/>
      </rPr>
      <t>1/</t>
    </r>
  </si>
  <si>
    <t>Honduras:
Estadísticas Macroeconómicas 1960 - 2017</t>
  </si>
  <si>
    <r>
      <t>2017</t>
    </r>
    <r>
      <rPr>
        <b/>
        <vertAlign val="superscript"/>
        <sz val="10"/>
        <color indexed="43"/>
        <rFont val="Tahoma"/>
        <family val="2"/>
      </rPr>
      <t>1/</t>
    </r>
  </si>
</sst>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
    <numFmt numFmtId="172" formatCode="General_)"/>
    <numFmt numFmtId="173" formatCode="0.000"/>
    <numFmt numFmtId="174" formatCode="0.0000"/>
    <numFmt numFmtId="175" formatCode="0.00000"/>
    <numFmt numFmtId="176" formatCode="0.000000"/>
    <numFmt numFmtId="177" formatCode="0.0000000"/>
    <numFmt numFmtId="178" formatCode="#,##0.000"/>
    <numFmt numFmtId="179" formatCode="_-* #,##0.00\ _P_t_s_-;\-* #,##0.00\ _P_t_s_-;_-* &quot;-&quot;??\ _P_t_s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000000000000"/>
    <numFmt numFmtId="185" formatCode="#,##0.000000000000"/>
    <numFmt numFmtId="186" formatCode="#,##0.00000000000"/>
    <numFmt numFmtId="187" formatCode="#,##0.0000000000"/>
    <numFmt numFmtId="188" formatCode="#,##0.000000000"/>
    <numFmt numFmtId="189" formatCode="#,##0.00000000"/>
    <numFmt numFmtId="190" formatCode="#,##0.0000000"/>
    <numFmt numFmtId="191" formatCode="#,##0.000000"/>
    <numFmt numFmtId="192" formatCode="#,##0.00000"/>
    <numFmt numFmtId="193" formatCode="#,##0.0000"/>
    <numFmt numFmtId="194" formatCode="_ * #,##0.00_ ;_ * \-#,##0.00_ ;_ * &quot;-&quot;??_ ;_ @_ "/>
    <numFmt numFmtId="195" formatCode="_ * #,##0.0_ ;_ * \-#,##0.0_ ;_ * &quot;-&quot;??_ ;_ @_ "/>
  </numFmts>
  <fonts count="133">
    <font>
      <sz val="10"/>
      <name val="Arial"/>
      <family val="0"/>
    </font>
    <font>
      <b/>
      <sz val="12"/>
      <color indexed="18"/>
      <name val="Times New Roman"/>
      <family val="1"/>
    </font>
    <font>
      <b/>
      <sz val="12"/>
      <name val="Times New Roman"/>
      <family val="1"/>
    </font>
    <font>
      <u val="single"/>
      <sz val="10"/>
      <color indexed="36"/>
      <name val="Arial"/>
      <family val="2"/>
    </font>
    <font>
      <u val="single"/>
      <sz val="10"/>
      <color indexed="12"/>
      <name val="Arial"/>
      <family val="2"/>
    </font>
    <font>
      <b/>
      <sz val="10"/>
      <color indexed="63"/>
      <name val="Tahoma"/>
      <family val="2"/>
    </font>
    <font>
      <b/>
      <sz val="10"/>
      <color indexed="18"/>
      <name val="Times New Roman"/>
      <family val="1"/>
    </font>
    <font>
      <b/>
      <sz val="10"/>
      <name val="Times New Roman"/>
      <family val="1"/>
    </font>
    <font>
      <sz val="10"/>
      <name val="Times New Roman"/>
      <family val="1"/>
    </font>
    <font>
      <b/>
      <sz val="10"/>
      <color indexed="18"/>
      <name val="Tahoma"/>
      <family val="2"/>
    </font>
    <font>
      <b/>
      <sz val="8"/>
      <color indexed="18"/>
      <name val="Tahoma"/>
      <family val="2"/>
    </font>
    <font>
      <b/>
      <sz val="9"/>
      <color indexed="18"/>
      <name val="Times New Roman"/>
      <family val="1"/>
    </font>
    <font>
      <sz val="9"/>
      <color indexed="18"/>
      <name val="Times New Roman"/>
      <family val="1"/>
    </font>
    <font>
      <sz val="9"/>
      <color indexed="18"/>
      <name val="Arial"/>
      <family val="2"/>
    </font>
    <font>
      <sz val="9"/>
      <name val="Arial"/>
      <family val="2"/>
    </font>
    <font>
      <b/>
      <sz val="8"/>
      <color indexed="18"/>
      <name val="Times New Roman"/>
      <family val="1"/>
    </font>
    <font>
      <b/>
      <sz val="8"/>
      <name val="Times New Roman"/>
      <family val="1"/>
    </font>
    <font>
      <b/>
      <sz val="9"/>
      <color indexed="62"/>
      <name val="Times New Roman"/>
      <family val="1"/>
    </font>
    <font>
      <sz val="12"/>
      <name val="Arial"/>
      <family val="2"/>
    </font>
    <font>
      <sz val="12"/>
      <name val="Times New Roman"/>
      <family val="1"/>
    </font>
    <font>
      <sz val="8"/>
      <name val="Tahoma"/>
      <family val="2"/>
    </font>
    <font>
      <b/>
      <sz val="10"/>
      <name val="Tahoma"/>
      <family val="2"/>
    </font>
    <font>
      <b/>
      <sz val="8"/>
      <name val="Tahoma"/>
      <family val="2"/>
    </font>
    <font>
      <sz val="9"/>
      <color indexed="62"/>
      <name val="Times New Roman"/>
      <family val="1"/>
    </font>
    <font>
      <b/>
      <sz val="10"/>
      <name val="Arial"/>
      <family val="2"/>
    </font>
    <font>
      <sz val="9"/>
      <name val="Tahoma"/>
      <family val="2"/>
    </font>
    <font>
      <b/>
      <sz val="9"/>
      <name val="Tahoma"/>
      <family val="2"/>
    </font>
    <font>
      <sz val="12"/>
      <name val="Tahoma"/>
      <family val="2"/>
    </font>
    <font>
      <b/>
      <sz val="12"/>
      <name val="Tahoma"/>
      <family val="2"/>
    </font>
    <font>
      <sz val="12"/>
      <color indexed="19"/>
      <name val="Tahoma"/>
      <family val="2"/>
    </font>
    <font>
      <sz val="10"/>
      <name val="Segoe UI"/>
      <family val="2"/>
    </font>
    <font>
      <sz val="12"/>
      <name val="Calibri"/>
      <family val="2"/>
    </font>
    <font>
      <sz val="10"/>
      <name val="Tahoma"/>
      <family val="2"/>
    </font>
    <font>
      <b/>
      <sz val="10"/>
      <name val="Segoe UI"/>
      <family val="2"/>
    </font>
    <font>
      <sz val="8"/>
      <color indexed="62"/>
      <name val="Times New Roman"/>
      <family val="1"/>
    </font>
    <font>
      <i/>
      <sz val="10"/>
      <name val="Segoe UI"/>
      <family val="2"/>
    </font>
    <font>
      <b/>
      <vertAlign val="superscript"/>
      <sz val="10"/>
      <color indexed="43"/>
      <name val="Tahoma"/>
      <family val="2"/>
    </font>
    <font>
      <b/>
      <sz val="11"/>
      <name val="Tahoma"/>
      <family val="2"/>
    </font>
    <font>
      <i/>
      <sz val="11"/>
      <name val="Tahoma"/>
      <family val="2"/>
    </font>
    <font>
      <sz val="11"/>
      <color indexed="8"/>
      <name val="Tahoma"/>
      <family val="2"/>
    </font>
    <font>
      <b/>
      <sz val="11"/>
      <color indexed="8"/>
      <name val="Tahoma"/>
      <family val="2"/>
    </font>
    <font>
      <sz val="11"/>
      <color indexed="8"/>
      <name val="Calibri"/>
      <family val="2"/>
    </font>
    <font>
      <b/>
      <vertAlign val="superscript"/>
      <sz val="9"/>
      <name val="Tahoma"/>
      <family val="2"/>
    </font>
    <font>
      <sz val="11"/>
      <color indexed="9"/>
      <name val="Calibri"/>
      <family val="2"/>
    </font>
    <font>
      <b/>
      <sz val="11"/>
      <color indexed="9"/>
      <name val="Calibri"/>
      <family val="2"/>
    </font>
    <font>
      <sz val="11"/>
      <color indexed="17"/>
      <name val="Calibr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19"/>
      <name val="Tahoma"/>
      <family val="2"/>
    </font>
    <font>
      <sz val="9"/>
      <color indexed="19"/>
      <name val="Tahoma"/>
      <family val="2"/>
    </font>
    <font>
      <b/>
      <sz val="10"/>
      <color indexed="43"/>
      <name val="Tahoma"/>
      <family val="2"/>
    </font>
    <font>
      <b/>
      <sz val="11"/>
      <color indexed="36"/>
      <name val="Tahoma"/>
      <family val="2"/>
    </font>
    <font>
      <b/>
      <sz val="10"/>
      <color indexed="9"/>
      <name val="Segoe UI"/>
      <family val="2"/>
    </font>
    <font>
      <sz val="10"/>
      <color indexed="9"/>
      <name val="Segoe UI"/>
      <family val="2"/>
    </font>
    <font>
      <b/>
      <sz val="10"/>
      <color indexed="8"/>
      <name val="Tahoma"/>
      <family val="2"/>
    </font>
    <font>
      <sz val="9"/>
      <color indexed="19"/>
      <name val="Arial"/>
      <family val="2"/>
    </font>
    <font>
      <sz val="12"/>
      <color indexed="9"/>
      <name val="Tahoma"/>
      <family val="2"/>
    </font>
    <font>
      <sz val="16"/>
      <color indexed="9"/>
      <name val="Tahoma"/>
      <family val="2"/>
    </font>
    <font>
      <b/>
      <sz val="18"/>
      <color indexed="43"/>
      <name val="Franklin Gothic Book"/>
      <family val="2"/>
    </font>
    <font>
      <b/>
      <sz val="18"/>
      <color indexed="19"/>
      <name val="Tahoma"/>
      <family val="2"/>
    </font>
    <font>
      <b/>
      <sz val="11"/>
      <color indexed="43"/>
      <name val="Tahoma"/>
      <family val="2"/>
    </font>
    <font>
      <sz val="12"/>
      <color indexed="9"/>
      <name val="Calibri"/>
      <family val="2"/>
    </font>
    <font>
      <sz val="12"/>
      <color indexed="23"/>
      <name val="Tahoma"/>
      <family val="2"/>
    </font>
    <font>
      <sz val="9"/>
      <color indexed="19"/>
      <name val="Segoe UI"/>
      <family val="2"/>
    </font>
    <font>
      <b/>
      <sz val="10"/>
      <color indexed="43"/>
      <name val="Segoe UI"/>
      <family val="2"/>
    </font>
    <font>
      <sz val="10"/>
      <color indexed="19"/>
      <name val="Segoe UI"/>
      <family val="2"/>
    </font>
    <font>
      <sz val="10"/>
      <color indexed="19"/>
      <name val="Calibri"/>
      <family val="2"/>
    </font>
    <font>
      <i/>
      <sz val="11"/>
      <color indexed="8"/>
      <name val="Tahoma"/>
      <family val="2"/>
    </font>
    <font>
      <b/>
      <sz val="9"/>
      <color indexed="19"/>
      <name val="Segoe UI"/>
      <family val="2"/>
    </font>
    <font>
      <b/>
      <sz val="12"/>
      <color indexed="9"/>
      <name val="Tahoma"/>
      <family val="2"/>
    </font>
    <font>
      <b/>
      <sz val="10"/>
      <color indexed="9"/>
      <name val="Tahoma"/>
      <family val="2"/>
    </font>
    <font>
      <b/>
      <sz val="10"/>
      <color indexed="10"/>
      <name val="Tahoma"/>
      <family val="2"/>
    </font>
    <font>
      <sz val="18"/>
      <color indexed="19"/>
      <name val="Tahoma"/>
      <family val="2"/>
    </font>
    <font>
      <i/>
      <sz val="14"/>
      <color indexed="19"/>
      <name val="Tahoma"/>
      <family val="2"/>
    </font>
    <font>
      <sz val="9"/>
      <color indexed="9"/>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2" tint="-0.7499799728393555"/>
      <name val="Tahoma"/>
      <family val="2"/>
    </font>
    <font>
      <sz val="9"/>
      <color theme="2" tint="-0.7499799728393555"/>
      <name val="Tahoma"/>
      <family val="2"/>
    </font>
    <font>
      <b/>
      <sz val="10"/>
      <color rgb="FFFFE285"/>
      <name val="Tahoma"/>
      <family val="2"/>
    </font>
    <font>
      <b/>
      <sz val="11"/>
      <color theme="7" tint="0.39998000860214233"/>
      <name val="Tahoma"/>
      <family val="2"/>
    </font>
    <font>
      <b/>
      <sz val="10"/>
      <color theme="0"/>
      <name val="Segoe UI"/>
      <family val="2"/>
    </font>
    <font>
      <sz val="10"/>
      <color theme="0"/>
      <name val="Segoe UI"/>
      <family val="2"/>
    </font>
    <font>
      <b/>
      <sz val="10"/>
      <color theme="1"/>
      <name val="Tahoma"/>
      <family val="2"/>
    </font>
    <font>
      <sz val="9"/>
      <color theme="2" tint="-0.7499799728393555"/>
      <name val="Arial"/>
      <family val="2"/>
    </font>
    <font>
      <sz val="12"/>
      <color theme="0"/>
      <name val="Tahoma"/>
      <family val="2"/>
    </font>
    <font>
      <sz val="16"/>
      <color theme="0"/>
      <name val="Tahoma"/>
      <family val="2"/>
    </font>
    <font>
      <sz val="12"/>
      <color theme="2" tint="-0.4999699890613556"/>
      <name val="Tahoma"/>
      <family val="2"/>
    </font>
    <font>
      <b/>
      <sz val="18"/>
      <color rgb="FFFFE285"/>
      <name val="Franklin Gothic Book"/>
      <family val="2"/>
    </font>
    <font>
      <b/>
      <sz val="18"/>
      <color theme="2" tint="-0.4999699890613556"/>
      <name val="Tahoma"/>
      <family val="2"/>
    </font>
    <font>
      <b/>
      <sz val="11"/>
      <color rgb="FFFFE285"/>
      <name val="Tahoma"/>
      <family val="2"/>
    </font>
    <font>
      <sz val="12"/>
      <color theme="0"/>
      <name val="Calibri"/>
      <family val="2"/>
    </font>
    <font>
      <sz val="12"/>
      <color theme="0" tint="-0.4999699890613556"/>
      <name val="Tahoma"/>
      <family val="2"/>
    </font>
    <font>
      <sz val="9"/>
      <color theme="2" tint="-0.7499799728393555"/>
      <name val="Segoe UI"/>
      <family val="2"/>
    </font>
    <font>
      <b/>
      <sz val="10"/>
      <color rgb="FFFFE285"/>
      <name val="Segoe UI"/>
      <family val="2"/>
    </font>
    <font>
      <sz val="10"/>
      <color theme="2" tint="-0.7499799728393555"/>
      <name val="Segoe UI"/>
      <family val="2"/>
    </font>
    <font>
      <sz val="10"/>
      <color theme="2" tint="-0.7499799728393555"/>
      <name val="Calibri"/>
      <family val="2"/>
    </font>
    <font>
      <sz val="11"/>
      <color theme="1"/>
      <name val="Tahoma"/>
      <family val="2"/>
    </font>
    <font>
      <i/>
      <sz val="11"/>
      <color theme="1"/>
      <name val="Tahoma"/>
      <family val="2"/>
    </font>
    <font>
      <b/>
      <sz val="9"/>
      <color theme="2" tint="-0.7499799728393555"/>
      <name val="Segoe UI"/>
      <family val="2"/>
    </font>
    <font>
      <b/>
      <sz val="12"/>
      <color theme="0"/>
      <name val="Tahoma"/>
      <family val="2"/>
    </font>
    <font>
      <b/>
      <sz val="10"/>
      <color theme="0"/>
      <name val="Tahoma"/>
      <family val="2"/>
    </font>
    <font>
      <b/>
      <sz val="10"/>
      <color rgb="FFFF0000"/>
      <name val="Tahoma"/>
      <family val="2"/>
    </font>
    <font>
      <sz val="18"/>
      <color theme="2" tint="-0.4999699890613556"/>
      <name val="Tahoma"/>
      <family val="2"/>
    </font>
    <font>
      <i/>
      <sz val="14"/>
      <color theme="2" tint="-0.4999699890613556"/>
      <name val="Tahoma"/>
      <family val="2"/>
    </font>
    <font>
      <sz val="9"/>
      <color theme="0"/>
      <name val="Tahoma"/>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09996999800205231"/>
        <bgColor indexed="64"/>
      </patternFill>
    </fill>
    <fill>
      <patternFill patternType="solid">
        <fgColor theme="2"/>
        <bgColor indexed="64"/>
      </patternFill>
    </fill>
    <fill>
      <patternFill patternType="solid">
        <fgColor theme="3" tint="-0.24997000396251678"/>
        <bgColor indexed="64"/>
      </patternFill>
    </fill>
    <fill>
      <patternFill patternType="solid">
        <fgColor theme="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18"/>
      </top>
      <bottom style="thin">
        <color indexed="18"/>
      </bottom>
    </border>
    <border>
      <left>
        <color indexed="63"/>
      </left>
      <right>
        <color indexed="63"/>
      </right>
      <top>
        <color indexed="63"/>
      </top>
      <bottom style="thin">
        <color indexed="62"/>
      </bottom>
    </border>
    <border>
      <left>
        <color indexed="63"/>
      </left>
      <right>
        <color indexed="63"/>
      </right>
      <top>
        <color indexed="63"/>
      </top>
      <bottom style="thin">
        <color indexed="18"/>
      </bottom>
    </border>
    <border>
      <left>
        <color indexed="63"/>
      </left>
      <right>
        <color indexed="63"/>
      </right>
      <top style="thin">
        <color indexed="62"/>
      </top>
      <bottom style="thin">
        <color indexed="62"/>
      </bottom>
    </border>
    <border>
      <left>
        <color indexed="63"/>
      </left>
      <right>
        <color indexed="63"/>
      </right>
      <top style="thin">
        <color indexed="18"/>
      </top>
      <bottom style="thin">
        <color indexed="62"/>
      </bottom>
    </border>
    <border>
      <left/>
      <right/>
      <top style="medium"/>
      <bottom style="thin"/>
    </border>
    <border>
      <left/>
      <right/>
      <top/>
      <bottom style="thin"/>
    </border>
    <border>
      <left>
        <color indexed="63"/>
      </left>
      <right>
        <color indexed="63"/>
      </right>
      <top>
        <color indexed="63"/>
      </top>
      <bottom style="medium"/>
    </border>
    <border>
      <left/>
      <right/>
      <top style="medium">
        <color theme="3"/>
      </top>
      <bottom/>
    </border>
    <border>
      <left style="thick">
        <color theme="3" tint="-0.4999699890613556"/>
      </left>
      <right>
        <color indexed="63"/>
      </right>
      <top style="thick">
        <color theme="3" tint="-0.4999699890613556"/>
      </top>
      <bottom>
        <color indexed="63"/>
      </bottom>
    </border>
    <border>
      <left>
        <color indexed="63"/>
      </left>
      <right>
        <color indexed="63"/>
      </right>
      <top style="thick">
        <color theme="3" tint="-0.4999699890613556"/>
      </top>
      <bottom>
        <color indexed="63"/>
      </bottom>
    </border>
    <border>
      <left>
        <color indexed="63"/>
      </left>
      <right style="thick">
        <color theme="3" tint="-0.4999699890613556"/>
      </right>
      <top style="thick">
        <color theme="3" tint="-0.4999699890613556"/>
      </top>
      <bottom/>
    </border>
    <border>
      <left style="thick">
        <color theme="3" tint="-0.4999699890613556"/>
      </left>
      <right>
        <color indexed="63"/>
      </right>
      <top/>
      <bottom/>
    </border>
    <border>
      <left>
        <color indexed="63"/>
      </left>
      <right style="thick">
        <color theme="3" tint="-0.4999699890613556"/>
      </right>
      <top/>
      <bottom>
        <color indexed="63"/>
      </bottom>
    </border>
    <border>
      <left>
        <color indexed="63"/>
      </left>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8" fillId="20" borderId="0" applyNumberFormat="0" applyBorder="0" applyAlignment="0" applyProtection="0"/>
    <xf numFmtId="0" fontId="89" fillId="21" borderId="1" applyNumberFormat="0" applyAlignment="0" applyProtection="0"/>
    <xf numFmtId="0" fontId="90" fillId="22" borderId="2" applyNumberFormat="0" applyAlignment="0" applyProtection="0"/>
    <xf numFmtId="0" fontId="91" fillId="0" borderId="3" applyNumberFormat="0" applyFill="0" applyAlignment="0" applyProtection="0"/>
    <xf numFmtId="0" fontId="92" fillId="0" borderId="4" applyNumberFormat="0" applyFill="0" applyAlignment="0" applyProtection="0"/>
    <xf numFmtId="0" fontId="93" fillId="0" borderId="0" applyNumberFormat="0" applyFill="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94" fillId="29" borderId="1" applyNumberFormat="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4"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9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6" fillId="0" borderId="0">
      <alignment/>
      <protection/>
    </xf>
    <xf numFmtId="0" fontId="0" fillId="0" borderId="0">
      <alignment/>
      <protection/>
    </xf>
    <xf numFmtId="0" fontId="0" fillId="32" borderId="5" applyNumberFormat="0" applyFont="0" applyAlignment="0" applyProtection="0"/>
    <xf numFmtId="0" fontId="86" fillId="32" borderId="5" applyNumberFormat="0" applyFont="0" applyAlignment="0" applyProtection="0"/>
    <xf numFmtId="9" fontId="0" fillId="0" borderId="0" applyFont="0" applyFill="0" applyBorder="0" applyAlignment="0" applyProtection="0"/>
    <xf numFmtId="0" fontId="97" fillId="21" borderId="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7" applyNumberFormat="0" applyFill="0" applyAlignment="0" applyProtection="0"/>
    <xf numFmtId="0" fontId="93" fillId="0" borderId="8" applyNumberFormat="0" applyFill="0" applyAlignment="0" applyProtection="0"/>
    <xf numFmtId="0" fontId="102" fillId="0" borderId="9" applyNumberFormat="0" applyFill="0" applyAlignment="0" applyProtection="0"/>
  </cellStyleXfs>
  <cellXfs count="326">
    <xf numFmtId="0" fontId="0" fillId="0" borderId="0" xfId="0" applyAlignment="1">
      <alignment/>
    </xf>
    <xf numFmtId="0" fontId="0" fillId="0" borderId="0" xfId="0" applyFont="1" applyAlignment="1">
      <alignment/>
    </xf>
    <xf numFmtId="0" fontId="1" fillId="0" borderId="0" xfId="0" applyFont="1" applyFill="1" applyAlignment="1">
      <alignment horizontal="left"/>
    </xf>
    <xf numFmtId="0" fontId="2" fillId="0" borderId="0" xfId="0" applyFont="1" applyAlignment="1">
      <alignment/>
    </xf>
    <xf numFmtId="0" fontId="5" fillId="0" borderId="0" xfId="0" applyFont="1" applyFill="1" applyAlignment="1">
      <alignment horizontal="left"/>
    </xf>
    <xf numFmtId="0" fontId="8" fillId="0" borderId="0" xfId="0" applyFont="1" applyAlignment="1">
      <alignment/>
    </xf>
    <xf numFmtId="0" fontId="12" fillId="0" borderId="0" xfId="0" applyFont="1" applyFill="1" applyBorder="1" applyAlignment="1">
      <alignment/>
    </xf>
    <xf numFmtId="0" fontId="16" fillId="0" borderId="0" xfId="0" applyFont="1" applyAlignment="1">
      <alignment/>
    </xf>
    <xf numFmtId="0" fontId="9" fillId="0" borderId="0" xfId="0" applyFont="1" applyFill="1" applyAlignment="1">
      <alignment horizontal="left"/>
    </xf>
    <xf numFmtId="0" fontId="10" fillId="0" borderId="0" xfId="0" applyFont="1" applyFill="1" applyBorder="1" applyAlignment="1">
      <alignment horizontal="left"/>
    </xf>
    <xf numFmtId="170" fontId="12" fillId="0" borderId="0" xfId="0" applyNumberFormat="1" applyFont="1" applyFill="1" applyBorder="1" applyAlignment="1">
      <alignment horizontal="right"/>
    </xf>
    <xf numFmtId="170" fontId="1" fillId="0" borderId="0" xfId="0" applyNumberFormat="1" applyFont="1" applyFill="1" applyAlignment="1">
      <alignment horizontal="right"/>
    </xf>
    <xf numFmtId="170" fontId="15" fillId="0" borderId="0" xfId="0" applyNumberFormat="1" applyFont="1" applyFill="1" applyAlignment="1">
      <alignment horizontal="right"/>
    </xf>
    <xf numFmtId="170" fontId="0" fillId="0" borderId="0" xfId="0" applyNumberFormat="1" applyFont="1" applyAlignment="1">
      <alignment horizontal="right"/>
    </xf>
    <xf numFmtId="2" fontId="0" fillId="0" borderId="0" xfId="0" applyNumberFormat="1" applyFont="1" applyAlignment="1">
      <alignment horizontal="right"/>
    </xf>
    <xf numFmtId="2" fontId="0" fillId="0" borderId="0" xfId="0" applyNumberFormat="1" applyFont="1" applyAlignment="1">
      <alignment horizontal="center"/>
    </xf>
    <xf numFmtId="0" fontId="0" fillId="0" borderId="0" xfId="0" applyFont="1" applyAlignment="1">
      <alignment horizontal="center"/>
    </xf>
    <xf numFmtId="2" fontId="6" fillId="0" borderId="0" xfId="0" applyNumberFormat="1" applyFont="1" applyFill="1" applyAlignment="1">
      <alignment horizontal="right"/>
    </xf>
    <xf numFmtId="2" fontId="6" fillId="0" borderId="0" xfId="0" applyNumberFormat="1" applyFont="1" applyAlignment="1">
      <alignment horizontal="center"/>
    </xf>
    <xf numFmtId="0" fontId="6" fillId="0" borderId="0" xfId="0" applyFont="1" applyAlignment="1">
      <alignment horizontal="center"/>
    </xf>
    <xf numFmtId="0" fontId="6" fillId="0" borderId="0" xfId="0" applyFont="1" applyAlignment="1">
      <alignment/>
    </xf>
    <xf numFmtId="0" fontId="7" fillId="0" borderId="0" xfId="0" applyFont="1" applyAlignment="1">
      <alignment/>
    </xf>
    <xf numFmtId="2" fontId="6" fillId="0" borderId="0" xfId="0" applyNumberFormat="1" applyFont="1" applyFill="1" applyAlignment="1">
      <alignment horizontal="center"/>
    </xf>
    <xf numFmtId="2" fontId="6" fillId="0" borderId="0" xfId="0" applyNumberFormat="1" applyFont="1" applyFill="1" applyAlignment="1">
      <alignment horizontal="left"/>
    </xf>
    <xf numFmtId="2" fontId="1" fillId="0" borderId="0" xfId="0" applyNumberFormat="1" applyFont="1" applyFill="1" applyAlignment="1">
      <alignment horizontal="right"/>
    </xf>
    <xf numFmtId="2" fontId="1"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xf>
    <xf numFmtId="0" fontId="9" fillId="0" borderId="0" xfId="0" applyFont="1" applyFill="1" applyAlignment="1">
      <alignment/>
    </xf>
    <xf numFmtId="2" fontId="15" fillId="0" borderId="0" xfId="0" applyNumberFormat="1" applyFont="1" applyFill="1" applyAlignment="1">
      <alignment horizontal="right"/>
    </xf>
    <xf numFmtId="2" fontId="15" fillId="0" borderId="0" xfId="0" applyNumberFormat="1" applyFont="1" applyAlignment="1">
      <alignment horizontal="center"/>
    </xf>
    <xf numFmtId="0" fontId="15" fillId="0" borderId="0" xfId="0" applyFont="1" applyAlignment="1">
      <alignment horizontal="center"/>
    </xf>
    <xf numFmtId="0" fontId="15" fillId="0" borderId="0" xfId="0" applyFont="1" applyAlignment="1">
      <alignment/>
    </xf>
    <xf numFmtId="0" fontId="10" fillId="0" borderId="0" xfId="0" applyFont="1" applyFill="1" applyBorder="1" applyAlignment="1">
      <alignment/>
    </xf>
    <xf numFmtId="0" fontId="1" fillId="0" borderId="0" xfId="0" applyFont="1" applyFill="1" applyAlignment="1">
      <alignment horizontal="right"/>
    </xf>
    <xf numFmtId="0" fontId="1" fillId="0" borderId="0" xfId="0" applyFont="1" applyFill="1" applyAlignment="1">
      <alignment horizontal="center"/>
    </xf>
    <xf numFmtId="0" fontId="1" fillId="0" borderId="0" xfId="0" applyFont="1" applyFill="1" applyAlignment="1">
      <alignment/>
    </xf>
    <xf numFmtId="0" fontId="11" fillId="0" borderId="10" xfId="0" applyFont="1" applyFill="1" applyBorder="1" applyAlignment="1">
      <alignment/>
    </xf>
    <xf numFmtId="0" fontId="11" fillId="0" borderId="10" xfId="0" applyFont="1" applyFill="1" applyBorder="1" applyAlignment="1">
      <alignment horizontal="right"/>
    </xf>
    <xf numFmtId="0" fontId="11" fillId="0" borderId="0" xfId="0" applyFont="1" applyFill="1" applyAlignment="1">
      <alignment horizontal="center"/>
    </xf>
    <xf numFmtId="0" fontId="11" fillId="0" borderId="0" xfId="0" applyFont="1" applyFill="1" applyAlignment="1">
      <alignment/>
    </xf>
    <xf numFmtId="0" fontId="12" fillId="0" borderId="0" xfId="0" applyFont="1" applyFill="1" applyBorder="1" applyAlignment="1">
      <alignment horizontal="left"/>
    </xf>
    <xf numFmtId="0" fontId="12" fillId="0" borderId="0" xfId="0" applyFont="1" applyFill="1" applyBorder="1" applyAlignment="1">
      <alignment horizontal="center"/>
    </xf>
    <xf numFmtId="0" fontId="12" fillId="0" borderId="11" xfId="0" applyFont="1" applyFill="1" applyBorder="1" applyAlignment="1">
      <alignment horizontal="left"/>
    </xf>
    <xf numFmtId="170" fontId="12" fillId="0" borderId="12" xfId="0" applyNumberFormat="1" applyFont="1" applyFill="1" applyBorder="1" applyAlignment="1">
      <alignment horizontal="right"/>
    </xf>
    <xf numFmtId="0" fontId="17" fillId="0" borderId="13" xfId="0" applyFont="1" applyBorder="1" applyAlignment="1">
      <alignment horizontal="left"/>
    </xf>
    <xf numFmtId="170" fontId="17" fillId="0" borderId="14" xfId="0" applyNumberFormat="1" applyFont="1" applyBorder="1" applyAlignment="1">
      <alignment horizontal="right"/>
    </xf>
    <xf numFmtId="0" fontId="17" fillId="0" borderId="0" xfId="0" applyFont="1" applyBorder="1" applyAlignment="1">
      <alignment horizontal="center"/>
    </xf>
    <xf numFmtId="0" fontId="17" fillId="0" borderId="0" xfId="0" applyFont="1" applyBorder="1" applyAlignment="1">
      <alignment/>
    </xf>
    <xf numFmtId="0" fontId="18" fillId="0" borderId="0" xfId="0" applyFont="1" applyAlignment="1">
      <alignment/>
    </xf>
    <xf numFmtId="0" fontId="0" fillId="0" borderId="0" xfId="0" applyAlignment="1">
      <alignment horizontal="right"/>
    </xf>
    <xf numFmtId="0" fontId="0" fillId="0" borderId="0" xfId="0" applyAlignment="1">
      <alignment horizontal="center"/>
    </xf>
    <xf numFmtId="2" fontId="9" fillId="0" borderId="0" xfId="0" applyNumberFormat="1" applyFont="1" applyFill="1" applyAlignment="1">
      <alignment horizontal="right"/>
    </xf>
    <xf numFmtId="0" fontId="15" fillId="0" borderId="0" xfId="0" applyFont="1" applyFill="1" applyAlignment="1">
      <alignment horizontal="left"/>
    </xf>
    <xf numFmtId="0" fontId="0" fillId="0" borderId="11" xfId="0" applyBorder="1" applyAlignment="1">
      <alignment/>
    </xf>
    <xf numFmtId="0" fontId="0" fillId="0" borderId="11" xfId="0" applyBorder="1" applyAlignment="1">
      <alignment horizontal="right"/>
    </xf>
    <xf numFmtId="0" fontId="11" fillId="0" borderId="12" xfId="0" applyFont="1" applyBorder="1" applyAlignment="1">
      <alignment/>
    </xf>
    <xf numFmtId="0" fontId="11" fillId="0" borderId="12" xfId="0" applyFont="1" applyBorder="1" applyAlignment="1">
      <alignment horizontal="right"/>
    </xf>
    <xf numFmtId="0" fontId="11" fillId="0" borderId="0" xfId="0" applyFont="1" applyAlignment="1">
      <alignment horizontal="center"/>
    </xf>
    <xf numFmtId="0" fontId="11" fillId="0" borderId="0" xfId="0" applyFont="1" applyAlignment="1">
      <alignment/>
    </xf>
    <xf numFmtId="0" fontId="12" fillId="0" borderId="0" xfId="0" applyFont="1" applyBorder="1" applyAlignment="1">
      <alignment/>
    </xf>
    <xf numFmtId="171" fontId="12" fillId="0" borderId="0" xfId="0" applyNumberFormat="1" applyFont="1" applyBorder="1" applyAlignment="1">
      <alignment horizontal="right"/>
    </xf>
    <xf numFmtId="0" fontId="12" fillId="0" borderId="0" xfId="0" applyFont="1" applyBorder="1" applyAlignment="1">
      <alignment horizontal="center"/>
    </xf>
    <xf numFmtId="0" fontId="12" fillId="0" borderId="11" xfId="0" applyFont="1" applyBorder="1" applyAlignment="1">
      <alignment/>
    </xf>
    <xf numFmtId="171" fontId="12" fillId="0" borderId="11" xfId="0" applyNumberFormat="1" applyFont="1" applyBorder="1" applyAlignment="1">
      <alignment horizontal="right"/>
    </xf>
    <xf numFmtId="0" fontId="17" fillId="0" borderId="13" xfId="0" applyFont="1" applyFill="1" applyBorder="1" applyAlignment="1">
      <alignment/>
    </xf>
    <xf numFmtId="171" fontId="17" fillId="0" borderId="13" xfId="0" applyNumberFormat="1" applyFont="1" applyBorder="1" applyAlignment="1">
      <alignment horizontal="right"/>
    </xf>
    <xf numFmtId="0" fontId="17" fillId="0" borderId="0" xfId="0" applyFont="1" applyAlignment="1">
      <alignment horizontal="center"/>
    </xf>
    <xf numFmtId="0" fontId="17" fillId="0" borderId="0" xfId="0" applyFont="1" applyAlignment="1">
      <alignment/>
    </xf>
    <xf numFmtId="0" fontId="19" fillId="0" borderId="12" xfId="0" applyFont="1" applyBorder="1" applyAlignment="1">
      <alignment/>
    </xf>
    <xf numFmtId="0" fontId="19" fillId="0" borderId="12" xfId="0" applyFont="1" applyBorder="1" applyAlignment="1">
      <alignment horizontal="right"/>
    </xf>
    <xf numFmtId="0" fontId="19" fillId="0" borderId="0" xfId="0" applyFont="1" applyAlignment="1">
      <alignment horizontal="center"/>
    </xf>
    <xf numFmtId="0" fontId="19" fillId="0" borderId="0" xfId="0" applyFont="1" applyAlignment="1">
      <alignment/>
    </xf>
    <xf numFmtId="171" fontId="12" fillId="0" borderId="12" xfId="0" applyNumberFormat="1" applyFont="1" applyBorder="1" applyAlignment="1">
      <alignment horizontal="right"/>
    </xf>
    <xf numFmtId="0" fontId="17" fillId="0" borderId="13" xfId="0" applyFont="1" applyBorder="1" applyAlignment="1">
      <alignment/>
    </xf>
    <xf numFmtId="171" fontId="17" fillId="0" borderId="14" xfId="0" applyNumberFormat="1" applyFont="1" applyBorder="1" applyAlignment="1">
      <alignment horizontal="right"/>
    </xf>
    <xf numFmtId="0" fontId="20" fillId="0" borderId="0" xfId="0" applyFont="1" applyAlignment="1">
      <alignment/>
    </xf>
    <xf numFmtId="2" fontId="20" fillId="0" borderId="0" xfId="0" applyNumberFormat="1" applyFont="1" applyAlignment="1">
      <alignment horizontal="right"/>
    </xf>
    <xf numFmtId="2" fontId="20" fillId="0" borderId="0" xfId="0" applyNumberFormat="1" applyFont="1" applyAlignment="1">
      <alignment horizontal="center"/>
    </xf>
    <xf numFmtId="0" fontId="20" fillId="0" borderId="0" xfId="0" applyFont="1" applyAlignment="1">
      <alignment horizontal="center"/>
    </xf>
    <xf numFmtId="2" fontId="9" fillId="0" borderId="0" xfId="0" applyNumberFormat="1" applyFont="1" applyFill="1" applyAlignment="1">
      <alignment/>
    </xf>
    <xf numFmtId="2"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alignment/>
    </xf>
    <xf numFmtId="0" fontId="21" fillId="0" borderId="0" xfId="0" applyFont="1" applyAlignment="1">
      <alignment/>
    </xf>
    <xf numFmtId="0" fontId="10" fillId="0" borderId="0" xfId="0" applyFont="1" applyFill="1" applyAlignment="1">
      <alignment horizontal="left"/>
    </xf>
    <xf numFmtId="2" fontId="10" fillId="0" borderId="0" xfId="0" applyNumberFormat="1" applyFont="1" applyFill="1" applyAlignment="1">
      <alignment horizontal="right"/>
    </xf>
    <xf numFmtId="2" fontId="10" fillId="0" borderId="0" xfId="0" applyNumberFormat="1" applyFont="1" applyAlignment="1">
      <alignment horizontal="center"/>
    </xf>
    <xf numFmtId="0" fontId="10" fillId="0" borderId="0" xfId="0" applyFont="1" applyAlignment="1">
      <alignment horizontal="center"/>
    </xf>
    <xf numFmtId="0" fontId="10" fillId="0" borderId="0" xfId="0" applyFont="1" applyAlignment="1">
      <alignment/>
    </xf>
    <xf numFmtId="0" fontId="22" fillId="0" borderId="0" xfId="0" applyFont="1" applyAlignment="1">
      <alignment/>
    </xf>
    <xf numFmtId="0" fontId="11" fillId="0" borderId="10" xfId="0" applyFont="1" applyBorder="1" applyAlignment="1">
      <alignment/>
    </xf>
    <xf numFmtId="0" fontId="11" fillId="0" borderId="10" xfId="0" applyFont="1" applyBorder="1" applyAlignment="1">
      <alignment horizontal="right"/>
    </xf>
    <xf numFmtId="0" fontId="23" fillId="0" borderId="0" xfId="0" applyFont="1" applyAlignment="1">
      <alignment/>
    </xf>
    <xf numFmtId="171" fontId="23" fillId="0" borderId="0" xfId="0" applyNumberFormat="1" applyFont="1" applyAlignment="1">
      <alignment horizontal="right"/>
    </xf>
    <xf numFmtId="0" fontId="12" fillId="0" borderId="0" xfId="0" applyFont="1" applyAlignment="1">
      <alignment horizontal="center"/>
    </xf>
    <xf numFmtId="0" fontId="12" fillId="0" borderId="0" xfId="0" applyFont="1" applyAlignment="1">
      <alignment/>
    </xf>
    <xf numFmtId="0" fontId="23" fillId="0" borderId="12" xfId="0" applyFont="1" applyBorder="1" applyAlignment="1">
      <alignment/>
    </xf>
    <xf numFmtId="171" fontId="23" fillId="0" borderId="12" xfId="0" applyNumberFormat="1" applyFont="1" applyBorder="1" applyAlignment="1">
      <alignment horizontal="right"/>
    </xf>
    <xf numFmtId="0" fontId="17" fillId="0" borderId="14" xfId="0" applyFont="1" applyFill="1" applyBorder="1" applyAlignment="1">
      <alignment/>
    </xf>
    <xf numFmtId="0" fontId="24" fillId="0" borderId="0" xfId="0" applyFont="1" applyAlignment="1">
      <alignment horizontal="center"/>
    </xf>
    <xf numFmtId="0" fontId="24" fillId="0" borderId="0" xfId="0" applyFont="1" applyAlignment="1">
      <alignment/>
    </xf>
    <xf numFmtId="0" fontId="103" fillId="33" borderId="0" xfId="0" applyFont="1" applyFill="1" applyAlignment="1">
      <alignment/>
    </xf>
    <xf numFmtId="0" fontId="103" fillId="34" borderId="15" xfId="0" applyFont="1" applyFill="1" applyBorder="1" applyAlignment="1">
      <alignment horizontal="left"/>
    </xf>
    <xf numFmtId="0" fontId="104" fillId="35" borderId="0" xfId="0" applyFont="1" applyFill="1" applyAlignment="1">
      <alignment/>
    </xf>
    <xf numFmtId="170" fontId="0" fillId="0" borderId="0" xfId="0" applyNumberFormat="1" applyFont="1" applyBorder="1" applyAlignment="1">
      <alignment/>
    </xf>
    <xf numFmtId="0" fontId="103" fillId="34" borderId="15" xfId="0" applyFont="1" applyFill="1" applyBorder="1" applyAlignment="1">
      <alignment horizontal="center"/>
    </xf>
    <xf numFmtId="170" fontId="13" fillId="0" borderId="0" xfId="0" applyNumberFormat="1" applyFont="1" applyAlignment="1">
      <alignment horizontal="center"/>
    </xf>
    <xf numFmtId="3" fontId="104" fillId="35" borderId="0" xfId="0" applyNumberFormat="1" applyFont="1" applyFill="1" applyBorder="1" applyAlignment="1">
      <alignment horizontal="center"/>
    </xf>
    <xf numFmtId="2" fontId="0" fillId="0" borderId="0" xfId="0" applyNumberFormat="1" applyAlignment="1">
      <alignment horizontal="center"/>
    </xf>
    <xf numFmtId="0" fontId="105" fillId="36" borderId="0" xfId="62" applyFont="1" applyFill="1" applyBorder="1" applyAlignment="1">
      <alignment/>
      <protection/>
    </xf>
    <xf numFmtId="0" fontId="106" fillId="36" borderId="0" xfId="62" applyFont="1" applyFill="1" applyBorder="1" applyAlignment="1">
      <alignment/>
      <protection/>
    </xf>
    <xf numFmtId="0" fontId="106" fillId="2" borderId="0" xfId="62" applyFont="1" applyFill="1" applyBorder="1" applyAlignment="1">
      <alignment/>
      <protection/>
    </xf>
    <xf numFmtId="0" fontId="29" fillId="2" borderId="0" xfId="62" applyFont="1" applyFill="1" applyBorder="1" applyAlignment="1">
      <alignment horizontal="left"/>
      <protection/>
    </xf>
    <xf numFmtId="0" fontId="105" fillId="36" borderId="0" xfId="62" applyFont="1" applyFill="1" applyBorder="1" applyAlignment="1">
      <alignment wrapText="1"/>
      <protection/>
    </xf>
    <xf numFmtId="0" fontId="106" fillId="36" borderId="0" xfId="62" applyFont="1" applyFill="1" applyBorder="1" applyAlignment="1">
      <alignment wrapText="1"/>
      <protection/>
    </xf>
    <xf numFmtId="0" fontId="106" fillId="2" borderId="0" xfId="62" applyFont="1" applyFill="1" applyBorder="1" applyAlignment="1">
      <alignment wrapText="1"/>
      <protection/>
    </xf>
    <xf numFmtId="0" fontId="105" fillId="2" borderId="0" xfId="62" applyFont="1" applyFill="1" applyBorder="1" applyAlignment="1">
      <alignment wrapText="1"/>
      <protection/>
    </xf>
    <xf numFmtId="0" fontId="105" fillId="2" borderId="0" xfId="62" applyFont="1" applyFill="1" applyBorder="1" applyAlignment="1">
      <alignment horizontal="center" vertical="center"/>
      <protection/>
    </xf>
    <xf numFmtId="0" fontId="105" fillId="2" borderId="0" xfId="62" applyFont="1" applyFill="1" applyBorder="1" applyAlignment="1">
      <alignment horizontal="right" vertical="center"/>
      <protection/>
    </xf>
    <xf numFmtId="0" fontId="107" fillId="37" borderId="16" xfId="61" applyFont="1" applyFill="1" applyBorder="1" applyAlignment="1">
      <alignment horizontal="left" vertical="center"/>
      <protection/>
    </xf>
    <xf numFmtId="0" fontId="108" fillId="37" borderId="16" xfId="61" applyFont="1" applyFill="1" applyBorder="1" applyAlignment="1">
      <alignment horizontal="center" vertical="center"/>
      <protection/>
    </xf>
    <xf numFmtId="0" fontId="0" fillId="2" borderId="0" xfId="61" applyFont="1" applyFill="1" applyAlignment="1">
      <alignment horizontal="center"/>
      <protection/>
    </xf>
    <xf numFmtId="1" fontId="30" fillId="14" borderId="0" xfId="61" applyNumberFormat="1" applyFont="1" applyFill="1" applyBorder="1" applyAlignment="1">
      <alignment horizontal="left" vertical="center"/>
      <protection/>
    </xf>
    <xf numFmtId="3" fontId="30" fillId="14" borderId="0" xfId="61" applyNumberFormat="1" applyFont="1" applyFill="1" applyBorder="1" applyAlignment="1">
      <alignment horizontal="right" vertical="center"/>
      <protection/>
    </xf>
    <xf numFmtId="1" fontId="30" fillId="8" borderId="0" xfId="61" applyNumberFormat="1" applyFont="1" applyFill="1" applyBorder="1" applyAlignment="1">
      <alignment horizontal="left" vertical="center"/>
      <protection/>
    </xf>
    <xf numFmtId="3" fontId="30" fillId="8" borderId="0" xfId="61" applyNumberFormat="1" applyFont="1" applyFill="1" applyBorder="1" applyAlignment="1">
      <alignment horizontal="right" vertical="center"/>
      <protection/>
    </xf>
    <xf numFmtId="0" fontId="24" fillId="2" borderId="0" xfId="61" applyFont="1" applyFill="1" applyAlignment="1">
      <alignment horizontal="center"/>
      <protection/>
    </xf>
    <xf numFmtId="0" fontId="0" fillId="2" borderId="0" xfId="61" applyFont="1" applyFill="1" applyAlignment="1">
      <alignment horizontal="left" indent="1"/>
      <protection/>
    </xf>
    <xf numFmtId="1" fontId="30" fillId="14" borderId="0" xfId="61" applyNumberFormat="1" applyFont="1" applyFill="1" applyBorder="1" applyAlignment="1">
      <alignment horizontal="left" vertical="center" indent="4"/>
      <protection/>
    </xf>
    <xf numFmtId="1" fontId="30" fillId="8" borderId="17" xfId="61" applyNumberFormat="1" applyFont="1" applyFill="1" applyBorder="1" applyAlignment="1">
      <alignment horizontal="left" vertical="center"/>
      <protection/>
    </xf>
    <xf numFmtId="3" fontId="30" fillId="8" borderId="17" xfId="61" applyNumberFormat="1" applyFont="1" applyFill="1" applyBorder="1" applyAlignment="1">
      <alignment horizontal="right" vertical="center"/>
      <protection/>
    </xf>
    <xf numFmtId="0" fontId="16" fillId="2" borderId="0" xfId="61" applyFont="1" applyFill="1" applyAlignment="1">
      <alignment horizontal="center"/>
      <protection/>
    </xf>
    <xf numFmtId="0" fontId="104" fillId="2" borderId="0" xfId="61" applyFont="1" applyFill="1" applyBorder="1">
      <alignment/>
      <protection/>
    </xf>
    <xf numFmtId="1" fontId="30" fillId="8" borderId="0" xfId="61" applyNumberFormat="1" applyFont="1" applyFill="1" applyBorder="1" applyAlignment="1">
      <alignment horizontal="left" vertical="center" indent="4"/>
      <protection/>
    </xf>
    <xf numFmtId="0" fontId="109" fillId="2" borderId="0" xfId="62" applyFont="1" applyFill="1" applyBorder="1" applyAlignment="1">
      <alignment horizontal="right" vertical="center"/>
      <protection/>
    </xf>
    <xf numFmtId="0" fontId="110" fillId="2" borderId="0" xfId="61" applyFont="1" applyFill="1" applyAlignment="1">
      <alignment horizontal="left"/>
      <protection/>
    </xf>
    <xf numFmtId="170" fontId="14" fillId="2" borderId="0" xfId="61" applyNumberFormat="1" applyFont="1" applyFill="1" applyAlignment="1">
      <alignment horizontal="center"/>
      <protection/>
    </xf>
    <xf numFmtId="0" fontId="0" fillId="2" borderId="0" xfId="61" applyFont="1" applyFill="1" applyAlignment="1">
      <alignment horizontal="left"/>
      <protection/>
    </xf>
    <xf numFmtId="170" fontId="0" fillId="2" borderId="0" xfId="61" applyNumberFormat="1" applyFont="1" applyFill="1" applyAlignment="1">
      <alignment horizontal="center"/>
      <protection/>
    </xf>
    <xf numFmtId="0" fontId="14" fillId="2" borderId="0" xfId="61" applyFont="1" applyFill="1" applyAlignment="1">
      <alignment horizontal="left"/>
      <protection/>
    </xf>
    <xf numFmtId="170" fontId="0" fillId="2" borderId="0" xfId="61" applyNumberFormat="1" applyFont="1" applyFill="1" applyBorder="1" applyAlignment="1">
      <alignment horizontal="center"/>
      <protection/>
    </xf>
    <xf numFmtId="0" fontId="27" fillId="2" borderId="0" xfId="0" applyFont="1" applyFill="1" applyAlignment="1">
      <alignment/>
    </xf>
    <xf numFmtId="0" fontId="27" fillId="2" borderId="18" xfId="0" applyFont="1" applyFill="1" applyBorder="1" applyAlignment="1">
      <alignment/>
    </xf>
    <xf numFmtId="0" fontId="111" fillId="2" borderId="0" xfId="0" applyFont="1" applyFill="1" applyAlignment="1">
      <alignment/>
    </xf>
    <xf numFmtId="0" fontId="27" fillId="37" borderId="19" xfId="0" applyFont="1" applyFill="1" applyBorder="1" applyAlignment="1">
      <alignment/>
    </xf>
    <xf numFmtId="0" fontId="27" fillId="37" borderId="20" xfId="0" applyFont="1" applyFill="1" applyBorder="1" applyAlignment="1">
      <alignment/>
    </xf>
    <xf numFmtId="0" fontId="31" fillId="37" borderId="21" xfId="0" applyFont="1" applyFill="1" applyBorder="1" applyAlignment="1">
      <alignment/>
    </xf>
    <xf numFmtId="0" fontId="27" fillId="37" borderId="22" xfId="0" applyFont="1" applyFill="1" applyBorder="1" applyAlignment="1">
      <alignment/>
    </xf>
    <xf numFmtId="0" fontId="27" fillId="37" borderId="0" xfId="0" applyFont="1" applyFill="1" applyBorder="1" applyAlignment="1">
      <alignment/>
    </xf>
    <xf numFmtId="0" fontId="31" fillId="37" borderId="23" xfId="0" applyFont="1" applyFill="1" applyBorder="1" applyAlignment="1">
      <alignment/>
    </xf>
    <xf numFmtId="0" fontId="111" fillId="37" borderId="0" xfId="0" applyFont="1" applyFill="1" applyBorder="1" applyAlignment="1">
      <alignment/>
    </xf>
    <xf numFmtId="0" fontId="112" fillId="37" borderId="0" xfId="62" applyFont="1" applyFill="1" applyBorder="1" applyAlignment="1">
      <alignment horizontal="left" vertical="center" wrapText="1"/>
      <protection/>
    </xf>
    <xf numFmtId="0" fontId="27" fillId="2" borderId="0" xfId="0" applyFont="1" applyFill="1" applyAlignment="1">
      <alignment/>
    </xf>
    <xf numFmtId="0" fontId="111" fillId="37" borderId="0" xfId="0" applyFont="1" applyFill="1" applyBorder="1" applyAlignment="1">
      <alignment horizontal="center"/>
    </xf>
    <xf numFmtId="0" fontId="27" fillId="2" borderId="0" xfId="0" applyFont="1" applyFill="1" applyAlignment="1">
      <alignment horizontal="center"/>
    </xf>
    <xf numFmtId="0" fontId="27" fillId="37" borderId="0" xfId="0" applyFont="1" applyFill="1" applyBorder="1" applyAlignment="1">
      <alignment horizontal="center"/>
    </xf>
    <xf numFmtId="0" fontId="113" fillId="37" borderId="22" xfId="0" applyFont="1" applyFill="1" applyBorder="1" applyAlignment="1">
      <alignment/>
    </xf>
    <xf numFmtId="0" fontId="113" fillId="37" borderId="0" xfId="0" applyFont="1" applyFill="1" applyBorder="1" applyAlignment="1">
      <alignment horizontal="center"/>
    </xf>
    <xf numFmtId="0" fontId="113" fillId="37" borderId="23" xfId="0" applyFont="1" applyFill="1" applyBorder="1" applyAlignment="1">
      <alignment horizontal="center"/>
    </xf>
    <xf numFmtId="0" fontId="27" fillId="2" borderId="0" xfId="0" applyFont="1" applyFill="1" applyBorder="1" applyAlignment="1">
      <alignment/>
    </xf>
    <xf numFmtId="0" fontId="27" fillId="37" borderId="23" xfId="0" applyFont="1" applyFill="1" applyBorder="1" applyAlignment="1">
      <alignment horizontal="center"/>
    </xf>
    <xf numFmtId="0" fontId="114" fillId="37" borderId="0" xfId="38" applyFont="1" applyFill="1" applyBorder="1" applyAlignment="1">
      <alignment horizontal="center" vertical="center" wrapText="1"/>
    </xf>
    <xf numFmtId="0" fontId="28" fillId="2" borderId="0" xfId="0" applyFont="1" applyFill="1" applyAlignment="1">
      <alignment/>
    </xf>
    <xf numFmtId="0" fontId="115" fillId="37" borderId="0" xfId="72" applyFont="1" applyFill="1" applyBorder="1" applyAlignment="1">
      <alignment horizontal="center"/>
    </xf>
    <xf numFmtId="0" fontId="115" fillId="37" borderId="22" xfId="72" applyFont="1" applyFill="1" applyBorder="1" applyAlignment="1">
      <alignment horizontal="center" wrapText="1"/>
    </xf>
    <xf numFmtId="0" fontId="115" fillId="37" borderId="23" xfId="72" applyFont="1" applyFill="1" applyBorder="1" applyAlignment="1">
      <alignment horizontal="center"/>
    </xf>
    <xf numFmtId="0" fontId="27" fillId="37" borderId="23" xfId="0" applyFont="1" applyFill="1" applyBorder="1" applyAlignment="1">
      <alignment/>
    </xf>
    <xf numFmtId="0" fontId="116" fillId="37" borderId="0" xfId="38" applyFont="1" applyFill="1" applyBorder="1" applyAlignment="1">
      <alignment/>
    </xf>
    <xf numFmtId="0" fontId="27" fillId="2" borderId="0" xfId="0" applyFont="1" applyFill="1" applyAlignment="1">
      <alignment horizontal="left"/>
    </xf>
    <xf numFmtId="0" fontId="27" fillId="37" borderId="22" xfId="0" applyFont="1" applyFill="1" applyBorder="1" applyAlignment="1">
      <alignment horizontal="left"/>
    </xf>
    <xf numFmtId="0" fontId="117" fillId="37" borderId="0" xfId="46" applyFont="1" applyFill="1" applyBorder="1" applyAlignment="1" applyProtection="1">
      <alignment horizontal="left" indent="1"/>
      <protection/>
    </xf>
    <xf numFmtId="0" fontId="27" fillId="37" borderId="23" xfId="0" applyFont="1" applyFill="1" applyBorder="1" applyAlignment="1">
      <alignment horizontal="left"/>
    </xf>
    <xf numFmtId="0" fontId="118" fillId="37" borderId="23" xfId="46" applyFont="1" applyFill="1" applyBorder="1" applyAlignment="1" applyProtection="1">
      <alignment/>
      <protection/>
    </xf>
    <xf numFmtId="0" fontId="105" fillId="36" borderId="0" xfId="62" applyFont="1" applyFill="1" applyBorder="1" applyAlignment="1">
      <alignment horizontal="left" vertical="center"/>
      <protection/>
    </xf>
    <xf numFmtId="0" fontId="105" fillId="2" borderId="0" xfId="62" applyFont="1" applyFill="1" applyBorder="1" applyAlignment="1">
      <alignment/>
      <protection/>
    </xf>
    <xf numFmtId="0" fontId="8" fillId="2" borderId="0" xfId="0" applyFont="1" applyFill="1" applyAlignment="1">
      <alignment/>
    </xf>
    <xf numFmtId="0" fontId="105" fillId="36" borderId="0" xfId="62" applyFont="1" applyFill="1" applyBorder="1" applyAlignment="1">
      <alignment horizontal="center" vertical="center" wrapText="1"/>
      <protection/>
    </xf>
    <xf numFmtId="0" fontId="105" fillId="36" borderId="0" xfId="62" applyFont="1" applyFill="1" applyBorder="1" applyAlignment="1">
      <alignment horizontal="right" vertical="center"/>
      <protection/>
    </xf>
    <xf numFmtId="0" fontId="32" fillId="2" borderId="0" xfId="0" applyFont="1" applyFill="1" applyAlignment="1">
      <alignment horizontal="right" vertical="center"/>
    </xf>
    <xf numFmtId="170" fontId="30" fillId="8" borderId="0" xfId="0" applyNumberFormat="1" applyFont="1" applyFill="1" applyBorder="1" applyAlignment="1">
      <alignment vertical="center"/>
    </xf>
    <xf numFmtId="3" fontId="30" fillId="8" borderId="0" xfId="0" applyNumberFormat="1" applyFont="1" applyFill="1" applyBorder="1" applyAlignment="1">
      <alignment horizontal="right" vertical="center"/>
    </xf>
    <xf numFmtId="0" fontId="0" fillId="2" borderId="0" xfId="0" applyFont="1" applyFill="1" applyAlignment="1">
      <alignment/>
    </xf>
    <xf numFmtId="1" fontId="30" fillId="14" borderId="0" xfId="0" applyNumberFormat="1" applyFont="1" applyFill="1" applyBorder="1" applyAlignment="1">
      <alignment horizontal="left" vertical="center"/>
    </xf>
    <xf numFmtId="3" fontId="30" fillId="14" borderId="0" xfId="0" applyNumberFormat="1" applyFont="1" applyFill="1" applyBorder="1" applyAlignment="1">
      <alignment horizontal="right" vertical="center"/>
    </xf>
    <xf numFmtId="0" fontId="24" fillId="2" borderId="0" xfId="0" applyFont="1" applyFill="1" applyAlignment="1">
      <alignment/>
    </xf>
    <xf numFmtId="170" fontId="33" fillId="8" borderId="0" xfId="0" applyNumberFormat="1" applyFont="1" applyFill="1" applyBorder="1" applyAlignment="1">
      <alignment vertical="center"/>
    </xf>
    <xf numFmtId="3" fontId="33" fillId="8" borderId="0" xfId="0" applyNumberFormat="1" applyFont="1" applyFill="1" applyBorder="1" applyAlignment="1">
      <alignment horizontal="right" vertical="center"/>
    </xf>
    <xf numFmtId="170" fontId="30" fillId="8" borderId="17" xfId="0" applyNumberFormat="1" applyFont="1" applyFill="1" applyBorder="1" applyAlignment="1">
      <alignment vertical="center"/>
    </xf>
    <xf numFmtId="3" fontId="30" fillId="8" borderId="17" xfId="0" applyNumberFormat="1" applyFont="1" applyFill="1" applyBorder="1" applyAlignment="1">
      <alignment horizontal="right" vertical="center"/>
    </xf>
    <xf numFmtId="3" fontId="104" fillId="2" borderId="0" xfId="0" applyNumberFormat="1" applyFont="1" applyFill="1" applyBorder="1" applyAlignment="1">
      <alignment horizontal="right"/>
    </xf>
    <xf numFmtId="0" fontId="119" fillId="2" borderId="0" xfId="0" applyFont="1" applyFill="1" applyBorder="1" applyAlignment="1">
      <alignment/>
    </xf>
    <xf numFmtId="170" fontId="23" fillId="2" borderId="0" xfId="0" applyNumberFormat="1" applyFont="1" applyFill="1" applyBorder="1" applyAlignment="1">
      <alignment horizontal="right"/>
    </xf>
    <xf numFmtId="0" fontId="14" fillId="2" borderId="0" xfId="0" applyFont="1" applyFill="1" applyAlignment="1">
      <alignment/>
    </xf>
    <xf numFmtId="170" fontId="14" fillId="2" borderId="0" xfId="0" applyNumberFormat="1" applyFont="1" applyFill="1" applyAlignment="1">
      <alignment horizontal="right"/>
    </xf>
    <xf numFmtId="170" fontId="14" fillId="2" borderId="0" xfId="0" applyNumberFormat="1" applyFont="1" applyFill="1" applyBorder="1" applyAlignment="1">
      <alignment horizontal="right"/>
    </xf>
    <xf numFmtId="170" fontId="0" fillId="2" borderId="0" xfId="0" applyNumberFormat="1" applyFont="1" applyFill="1" applyAlignment="1">
      <alignment horizontal="right"/>
    </xf>
    <xf numFmtId="170" fontId="0" fillId="2" borderId="0" xfId="0" applyNumberFormat="1" applyFont="1" applyFill="1" applyBorder="1" applyAlignment="1">
      <alignment horizontal="right"/>
    </xf>
    <xf numFmtId="0" fontId="2" fillId="2" borderId="0" xfId="0" applyFont="1" applyFill="1" applyAlignment="1">
      <alignment/>
    </xf>
    <xf numFmtId="0" fontId="16" fillId="2" borderId="0" xfId="0" applyFont="1" applyFill="1" applyAlignment="1">
      <alignment/>
    </xf>
    <xf numFmtId="0" fontId="22" fillId="2" borderId="0" xfId="0" applyFont="1" applyFill="1" applyAlignment="1">
      <alignment/>
    </xf>
    <xf numFmtId="0" fontId="32" fillId="2" borderId="0" xfId="0" applyFont="1" applyFill="1" applyAlignment="1">
      <alignment/>
    </xf>
    <xf numFmtId="0" fontId="103" fillId="2" borderId="0" xfId="0" applyFont="1" applyFill="1" applyAlignment="1">
      <alignment/>
    </xf>
    <xf numFmtId="3" fontId="103" fillId="2" borderId="0" xfId="0" applyNumberFormat="1" applyFont="1" applyFill="1" applyAlignment="1">
      <alignment/>
    </xf>
    <xf numFmtId="170" fontId="32" fillId="2" borderId="0" xfId="0" applyNumberFormat="1" applyFont="1" applyFill="1" applyBorder="1" applyAlignment="1">
      <alignment/>
    </xf>
    <xf numFmtId="0" fontId="105" fillId="36" borderId="0" xfId="62" applyFont="1" applyFill="1" applyBorder="1" applyAlignment="1">
      <alignment vertical="center"/>
      <protection/>
    </xf>
    <xf numFmtId="0" fontId="32" fillId="2" borderId="0" xfId="0" applyFont="1" applyFill="1" applyAlignment="1">
      <alignment vertical="center"/>
    </xf>
    <xf numFmtId="0" fontId="105" fillId="2" borderId="0" xfId="62" applyFont="1" applyFill="1" applyBorder="1" applyAlignment="1">
      <alignment vertical="center"/>
      <protection/>
    </xf>
    <xf numFmtId="3" fontId="30" fillId="2" borderId="0" xfId="0" applyNumberFormat="1" applyFont="1" applyFill="1" applyBorder="1" applyAlignment="1">
      <alignment horizontal="right" vertical="center"/>
    </xf>
    <xf numFmtId="3" fontId="33" fillId="2" borderId="0" xfId="0" applyNumberFormat="1" applyFont="1" applyFill="1" applyBorder="1" applyAlignment="1">
      <alignment horizontal="right" vertical="center"/>
    </xf>
    <xf numFmtId="0" fontId="0" fillId="2" borderId="0" xfId="0" applyFont="1" applyFill="1" applyBorder="1" applyAlignment="1">
      <alignment/>
    </xf>
    <xf numFmtId="0" fontId="120" fillId="36" borderId="0" xfId="62" applyFont="1" applyFill="1" applyBorder="1" applyAlignment="1">
      <alignment/>
      <protection/>
    </xf>
    <xf numFmtId="0" fontId="2" fillId="2" borderId="0" xfId="0" applyFont="1" applyFill="1" applyAlignment="1">
      <alignment/>
    </xf>
    <xf numFmtId="0" fontId="105" fillId="36" borderId="0" xfId="62" applyFont="1" applyFill="1" applyBorder="1" applyAlignment="1">
      <alignment vertical="top"/>
      <protection/>
    </xf>
    <xf numFmtId="0" fontId="120" fillId="36" borderId="0" xfId="62" applyFont="1" applyFill="1" applyBorder="1" applyAlignment="1">
      <alignment vertical="top"/>
      <protection/>
    </xf>
    <xf numFmtId="0" fontId="120" fillId="36" borderId="0" xfId="62" applyFont="1" applyFill="1" applyBorder="1" applyAlignment="1">
      <alignment wrapText="1"/>
      <protection/>
    </xf>
    <xf numFmtId="0" fontId="16" fillId="2" borderId="0" xfId="0" applyFont="1" applyFill="1" applyAlignment="1">
      <alignment/>
    </xf>
    <xf numFmtId="0" fontId="16" fillId="2" borderId="0" xfId="0" applyFont="1" applyFill="1" applyBorder="1" applyAlignment="1">
      <alignment/>
    </xf>
    <xf numFmtId="0" fontId="103" fillId="2" borderId="0" xfId="0" applyFont="1" applyFill="1" applyBorder="1" applyAlignment="1">
      <alignment horizontal="left" wrapText="1"/>
    </xf>
    <xf numFmtId="0" fontId="103" fillId="2" borderId="0" xfId="0" applyFont="1" applyFill="1" applyAlignment="1">
      <alignment horizontal="center"/>
    </xf>
    <xf numFmtId="170" fontId="15" fillId="2" borderId="0" xfId="0" applyNumberFormat="1" applyFont="1" applyFill="1" applyAlignment="1">
      <alignment horizontal="center"/>
    </xf>
    <xf numFmtId="0" fontId="105" fillId="36" borderId="0" xfId="62" applyFont="1" applyFill="1" applyBorder="1" applyAlignment="1">
      <alignment horizontal="center" vertical="center"/>
      <protection/>
    </xf>
    <xf numFmtId="0" fontId="21" fillId="2" borderId="0" xfId="0" applyFont="1" applyFill="1" applyAlignment="1">
      <alignment horizontal="right" vertical="center"/>
    </xf>
    <xf numFmtId="170" fontId="30" fillId="8" borderId="0" xfId="0" applyNumberFormat="1" applyFont="1" applyFill="1" applyBorder="1" applyAlignment="1">
      <alignment horizontal="right" vertical="center"/>
    </xf>
    <xf numFmtId="170" fontId="0" fillId="2" borderId="0" xfId="0" applyNumberFormat="1" applyFont="1" applyFill="1" applyAlignment="1">
      <alignment/>
    </xf>
    <xf numFmtId="170" fontId="30" fillId="14" borderId="0" xfId="0" applyNumberFormat="1" applyFont="1" applyFill="1" applyBorder="1" applyAlignment="1">
      <alignment horizontal="left" vertical="center"/>
    </xf>
    <xf numFmtId="170" fontId="30" fillId="14" borderId="0" xfId="0" applyNumberFormat="1" applyFont="1" applyFill="1" applyBorder="1" applyAlignment="1">
      <alignment horizontal="right" vertical="center"/>
    </xf>
    <xf numFmtId="170" fontId="30" fillId="2" borderId="0" xfId="0" applyNumberFormat="1" applyFont="1" applyFill="1" applyBorder="1" applyAlignment="1">
      <alignment horizontal="left" vertical="center"/>
    </xf>
    <xf numFmtId="170" fontId="30" fillId="2" borderId="0" xfId="0" applyNumberFormat="1" applyFont="1" applyFill="1" applyBorder="1" applyAlignment="1">
      <alignment horizontal="right" vertical="center"/>
    </xf>
    <xf numFmtId="170" fontId="33" fillId="8" borderId="24" xfId="0" applyNumberFormat="1" applyFont="1" applyFill="1" applyBorder="1" applyAlignment="1">
      <alignment vertical="center"/>
    </xf>
    <xf numFmtId="170" fontId="33" fillId="8" borderId="24" xfId="0" applyNumberFormat="1" applyFont="1" applyFill="1" applyBorder="1" applyAlignment="1">
      <alignment horizontal="right" vertical="center"/>
    </xf>
    <xf numFmtId="170" fontId="24" fillId="2" borderId="0" xfId="0" applyNumberFormat="1" applyFont="1" applyFill="1" applyAlignment="1">
      <alignment/>
    </xf>
    <xf numFmtId="3" fontId="104" fillId="2" borderId="0" xfId="0" applyNumberFormat="1" applyFont="1" applyFill="1" applyBorder="1" applyAlignment="1">
      <alignment horizontal="center"/>
    </xf>
    <xf numFmtId="0" fontId="34" fillId="2" borderId="0" xfId="61" applyFont="1" applyFill="1">
      <alignment/>
      <protection/>
    </xf>
    <xf numFmtId="170" fontId="0" fillId="2" borderId="0" xfId="0" applyNumberFormat="1" applyFont="1" applyFill="1" applyAlignment="1">
      <alignment horizontal="center"/>
    </xf>
    <xf numFmtId="0" fontId="0" fillId="2" borderId="0" xfId="0" applyFont="1" applyFill="1" applyAlignment="1">
      <alignment horizontal="center"/>
    </xf>
    <xf numFmtId="0" fontId="105" fillId="36" borderId="0" xfId="62" applyFont="1" applyFill="1" applyBorder="1" applyAlignment="1">
      <alignment horizontal="right" vertical="center" wrapText="1"/>
      <protection/>
    </xf>
    <xf numFmtId="0" fontId="103" fillId="2" borderId="0" xfId="0" applyFont="1" applyFill="1" applyBorder="1" applyAlignment="1">
      <alignment horizontal="left"/>
    </xf>
    <xf numFmtId="0" fontId="103" fillId="2" borderId="0" xfId="0" applyFont="1" applyFill="1" applyBorder="1" applyAlignment="1">
      <alignment horizontal="right"/>
    </xf>
    <xf numFmtId="0" fontId="107" fillId="37" borderId="16" xfId="61" applyFont="1" applyFill="1" applyBorder="1" applyAlignment="1">
      <alignment horizontal="right" vertical="center"/>
      <protection/>
    </xf>
    <xf numFmtId="0" fontId="104" fillId="2" borderId="0" xfId="0" applyFont="1" applyFill="1" applyAlignment="1">
      <alignment horizontal="left"/>
    </xf>
    <xf numFmtId="1" fontId="33" fillId="14" borderId="0" xfId="61" applyNumberFormat="1" applyFont="1" applyFill="1" applyBorder="1" applyAlignment="1">
      <alignment horizontal="left" vertical="center"/>
      <protection/>
    </xf>
    <xf numFmtId="1" fontId="30" fillId="8" borderId="0" xfId="61" applyNumberFormat="1" applyFont="1" applyFill="1" applyBorder="1" applyAlignment="1">
      <alignment horizontal="left" vertical="center" indent="2"/>
      <protection/>
    </xf>
    <xf numFmtId="1" fontId="30" fillId="14" borderId="0" xfId="61" applyNumberFormat="1" applyFont="1" applyFill="1" applyBorder="1" applyAlignment="1">
      <alignment horizontal="left" vertical="center" indent="2"/>
      <protection/>
    </xf>
    <xf numFmtId="0" fontId="103" fillId="2" borderId="0" xfId="0" applyFont="1" applyFill="1" applyAlignment="1">
      <alignment horizontal="left"/>
    </xf>
    <xf numFmtId="3" fontId="121" fillId="2" borderId="0" xfId="0" applyNumberFormat="1" applyFont="1" applyFill="1" applyBorder="1" applyAlignment="1">
      <alignment horizontal="right"/>
    </xf>
    <xf numFmtId="1" fontId="30" fillId="14" borderId="17" xfId="61" applyNumberFormat="1" applyFont="1" applyFill="1" applyBorder="1" applyAlignment="1">
      <alignment horizontal="left" vertical="center"/>
      <protection/>
    </xf>
    <xf numFmtId="3" fontId="30" fillId="14" borderId="17" xfId="0" applyNumberFormat="1" applyFont="1" applyFill="1" applyBorder="1" applyAlignment="1">
      <alignment horizontal="right" vertical="center"/>
    </xf>
    <xf numFmtId="0" fontId="14" fillId="2" borderId="0" xfId="0" applyFont="1" applyFill="1" applyAlignment="1">
      <alignment horizontal="left"/>
    </xf>
    <xf numFmtId="170" fontId="14" fillId="2" borderId="0" xfId="0" applyNumberFormat="1" applyFont="1" applyFill="1" applyAlignment="1">
      <alignment horizontal="center"/>
    </xf>
    <xf numFmtId="0" fontId="0" fillId="2" borderId="0" xfId="0" applyFont="1" applyFill="1" applyAlignment="1">
      <alignment horizontal="left"/>
    </xf>
    <xf numFmtId="170" fontId="0" fillId="2" borderId="0" xfId="0" applyNumberFormat="1" applyFont="1" applyFill="1" applyBorder="1" applyAlignment="1">
      <alignment horizontal="center"/>
    </xf>
    <xf numFmtId="0" fontId="8" fillId="2" borderId="0" xfId="0" applyFont="1" applyFill="1" applyAlignment="1">
      <alignment horizontal="center"/>
    </xf>
    <xf numFmtId="0" fontId="16" fillId="2" borderId="0" xfId="0" applyFont="1" applyFill="1" applyAlignment="1">
      <alignment horizontal="center"/>
    </xf>
    <xf numFmtId="0" fontId="29" fillId="2" borderId="0" xfId="62" applyFont="1" applyFill="1" applyBorder="1" applyAlignment="1">
      <alignment horizontal="left" vertical="center"/>
      <protection/>
    </xf>
    <xf numFmtId="0" fontId="22" fillId="2" borderId="0" xfId="61" applyFont="1" applyFill="1" applyAlignment="1">
      <alignment horizontal="center" vertical="center"/>
      <protection/>
    </xf>
    <xf numFmtId="0" fontId="24" fillId="2" borderId="0" xfId="0" applyFont="1" applyFill="1" applyAlignment="1">
      <alignment horizontal="center"/>
    </xf>
    <xf numFmtId="0" fontId="25" fillId="8" borderId="0" xfId="0" applyFont="1" applyFill="1" applyAlignment="1">
      <alignment horizontal="left" indent="2"/>
    </xf>
    <xf numFmtId="3" fontId="30" fillId="8" borderId="0" xfId="0" applyNumberFormat="1" applyFont="1" applyFill="1" applyBorder="1" applyAlignment="1">
      <alignment horizontal="right"/>
    </xf>
    <xf numFmtId="0" fontId="25" fillId="14" borderId="0" xfId="0" applyFont="1" applyFill="1" applyAlignment="1">
      <alignment horizontal="left" indent="4"/>
    </xf>
    <xf numFmtId="3" fontId="30" fillId="14" borderId="0" xfId="0" applyNumberFormat="1" applyFont="1" applyFill="1" applyBorder="1" applyAlignment="1">
      <alignment horizontal="right"/>
    </xf>
    <xf numFmtId="0" fontId="25" fillId="8" borderId="0" xfId="0" applyFont="1" applyFill="1" applyAlignment="1">
      <alignment horizontal="left" indent="4"/>
    </xf>
    <xf numFmtId="0" fontId="25" fillId="14" borderId="0" xfId="0" applyFont="1" applyFill="1" applyAlignment="1">
      <alignment horizontal="left" indent="2"/>
    </xf>
    <xf numFmtId="0" fontId="25" fillId="8" borderId="0" xfId="0" applyFont="1" applyFill="1" applyAlignment="1">
      <alignment horizontal="left" indent="5"/>
    </xf>
    <xf numFmtId="0" fontId="0" fillId="2" borderId="0" xfId="0" applyFont="1" applyFill="1" applyAlignment="1">
      <alignment horizontal="left" indent="7"/>
    </xf>
    <xf numFmtId="0" fontId="26" fillId="14" borderId="0" xfId="0" applyFont="1" applyFill="1" applyAlignment="1">
      <alignment horizontal="left"/>
    </xf>
    <xf numFmtId="0" fontId="26" fillId="8" borderId="0" xfId="0" applyFont="1" applyFill="1" applyAlignment="1">
      <alignment horizontal="left"/>
    </xf>
    <xf numFmtId="4" fontId="86" fillId="2" borderId="0" xfId="52" applyNumberFormat="1" applyFont="1" applyFill="1" applyBorder="1" applyAlignment="1">
      <alignment horizontal="right"/>
    </xf>
    <xf numFmtId="0" fontId="18" fillId="2" borderId="0" xfId="0" applyFont="1" applyFill="1" applyAlignment="1">
      <alignment/>
    </xf>
    <xf numFmtId="0" fontId="0" fillId="2" borderId="0" xfId="0" applyFill="1" applyAlignment="1">
      <alignment horizontal="right"/>
    </xf>
    <xf numFmtId="0" fontId="0" fillId="2" borderId="0" xfId="0" applyFill="1" applyAlignment="1">
      <alignment horizontal="center"/>
    </xf>
    <xf numFmtId="0" fontId="0" fillId="2" borderId="0" xfId="0" applyFill="1" applyAlignment="1">
      <alignment/>
    </xf>
    <xf numFmtId="0" fontId="16" fillId="2" borderId="0" xfId="0" applyFont="1" applyFill="1" applyAlignment="1">
      <alignment horizontal="center" vertical="center"/>
    </xf>
    <xf numFmtId="0" fontId="104" fillId="2" borderId="0" xfId="0" applyFont="1" applyFill="1" applyBorder="1" applyAlignment="1">
      <alignment/>
    </xf>
    <xf numFmtId="1" fontId="24" fillId="2" borderId="0" xfId="0" applyNumberFormat="1" applyFont="1" applyFill="1" applyBorder="1" applyAlignment="1">
      <alignment horizontal="left" vertical="center"/>
    </xf>
    <xf numFmtId="3" fontId="0" fillId="2" borderId="0" xfId="0" applyNumberFormat="1" applyFill="1" applyBorder="1" applyAlignment="1">
      <alignment horizontal="right" vertical="center"/>
    </xf>
    <xf numFmtId="3" fontId="108" fillId="37" borderId="16" xfId="61" applyNumberFormat="1" applyFont="1" applyFill="1" applyBorder="1" applyAlignment="1">
      <alignment horizontal="right" vertical="center"/>
      <protection/>
    </xf>
    <xf numFmtId="1" fontId="33" fillId="8" borderId="0" xfId="61" applyNumberFormat="1" applyFont="1" applyFill="1" applyBorder="1" applyAlignment="1">
      <alignment horizontal="left" vertical="center"/>
      <protection/>
    </xf>
    <xf numFmtId="1" fontId="30" fillId="8" borderId="17" xfId="61" applyNumberFormat="1" applyFont="1" applyFill="1" applyBorder="1" applyAlignment="1">
      <alignment horizontal="left" vertical="center" indent="2"/>
      <protection/>
    </xf>
    <xf numFmtId="1" fontId="30" fillId="14" borderId="0" xfId="61" applyNumberFormat="1" applyFont="1" applyFill="1" applyBorder="1" applyAlignment="1">
      <alignment horizontal="left" vertical="center" indent="3"/>
      <protection/>
    </xf>
    <xf numFmtId="1" fontId="30" fillId="8" borderId="0" xfId="61" applyNumberFormat="1" applyFont="1" applyFill="1" applyBorder="1" applyAlignment="1">
      <alignment horizontal="left" vertical="center" indent="3"/>
      <protection/>
    </xf>
    <xf numFmtId="1" fontId="35" fillId="8" borderId="0" xfId="61" applyNumberFormat="1" applyFont="1" applyFill="1" applyBorder="1" applyAlignment="1">
      <alignment horizontal="left" vertical="center" indent="3"/>
      <protection/>
    </xf>
    <xf numFmtId="1" fontId="35" fillId="8" borderId="0" xfId="61" applyNumberFormat="1" applyFont="1" applyFill="1" applyBorder="1" applyAlignment="1">
      <alignment horizontal="left" vertical="center" indent="4"/>
      <protection/>
    </xf>
    <xf numFmtId="1" fontId="35" fillId="14" borderId="0" xfId="61" applyNumberFormat="1" applyFont="1" applyFill="1" applyBorder="1" applyAlignment="1">
      <alignment horizontal="left" vertical="center" indent="3"/>
      <protection/>
    </xf>
    <xf numFmtId="0" fontId="122" fillId="2" borderId="0" xfId="0" applyFont="1" applyFill="1" applyAlignment="1">
      <alignment/>
    </xf>
    <xf numFmtId="3" fontId="33" fillId="14" borderId="0" xfId="61" applyNumberFormat="1" applyFont="1" applyFill="1" applyBorder="1" applyAlignment="1">
      <alignment horizontal="right" vertical="center"/>
      <protection/>
    </xf>
    <xf numFmtId="0" fontId="106" fillId="2" borderId="0" xfId="62" applyFont="1" applyFill="1" applyBorder="1" applyAlignment="1">
      <alignment vertical="center"/>
      <protection/>
    </xf>
    <xf numFmtId="0" fontId="16" fillId="2" borderId="0" xfId="61" applyFont="1" applyFill="1" applyAlignment="1">
      <alignment horizontal="center" vertical="center"/>
      <protection/>
    </xf>
    <xf numFmtId="1" fontId="37" fillId="14" borderId="0" xfId="61" applyNumberFormat="1" applyFont="1" applyFill="1" applyBorder="1" applyAlignment="1">
      <alignment horizontal="left" vertical="center"/>
      <protection/>
    </xf>
    <xf numFmtId="0" fontId="123" fillId="8" borderId="0" xfId="0" applyFont="1" applyFill="1" applyBorder="1" applyAlignment="1">
      <alignment horizontal="left" indent="3"/>
    </xf>
    <xf numFmtId="0" fontId="123" fillId="14" borderId="0" xfId="0" applyFont="1" applyFill="1" applyBorder="1" applyAlignment="1">
      <alignment horizontal="left" indent="3"/>
    </xf>
    <xf numFmtId="0" fontId="124" fillId="8" borderId="0" xfId="0" applyFont="1" applyFill="1" applyBorder="1" applyAlignment="1">
      <alignment horizontal="left"/>
    </xf>
    <xf numFmtId="0" fontId="124" fillId="14" borderId="0" xfId="0" applyFont="1" applyFill="1" applyBorder="1" applyAlignment="1">
      <alignment horizontal="left"/>
    </xf>
    <xf numFmtId="0" fontId="38" fillId="14" borderId="0" xfId="0" applyFont="1" applyFill="1" applyBorder="1" applyAlignment="1">
      <alignment horizontal="left" indent="5"/>
    </xf>
    <xf numFmtId="2" fontId="39" fillId="8" borderId="0" xfId="0" applyNumberFormat="1" applyFont="1" applyFill="1" applyBorder="1" applyAlignment="1">
      <alignment horizontal="left" vertical="top" wrapText="1"/>
    </xf>
    <xf numFmtId="2" fontId="39" fillId="14" borderId="0" xfId="0" applyNumberFormat="1" applyFont="1" applyFill="1" applyBorder="1" applyAlignment="1">
      <alignment horizontal="left" vertical="top" wrapText="1" indent="5"/>
    </xf>
    <xf numFmtId="2" fontId="39" fillId="8" borderId="0" xfId="0" applyNumberFormat="1" applyFont="1" applyFill="1" applyBorder="1" applyAlignment="1">
      <alignment horizontal="left" vertical="top" wrapText="1" indent="5"/>
    </xf>
    <xf numFmtId="2" fontId="40" fillId="8" borderId="0" xfId="0" applyNumberFormat="1" applyFont="1" applyFill="1" applyBorder="1" applyAlignment="1">
      <alignment horizontal="left" vertical="top" wrapText="1"/>
    </xf>
    <xf numFmtId="0" fontId="119" fillId="2" borderId="0" xfId="0" applyFont="1" applyFill="1" applyBorder="1" applyAlignment="1">
      <alignment wrapText="1"/>
    </xf>
    <xf numFmtId="3" fontId="14" fillId="2" borderId="0" xfId="0" applyNumberFormat="1" applyFont="1" applyFill="1" applyAlignment="1">
      <alignment horizontal="center"/>
    </xf>
    <xf numFmtId="0" fontId="125" fillId="2" borderId="0" xfId="0" applyFont="1" applyFill="1" applyBorder="1" applyAlignment="1">
      <alignment/>
    </xf>
    <xf numFmtId="0" fontId="26" fillId="8" borderId="0" xfId="0" applyFont="1" applyFill="1" applyAlignment="1">
      <alignment horizontal="left" wrapText="1"/>
    </xf>
    <xf numFmtId="0" fontId="26" fillId="8" borderId="17" xfId="0" applyFont="1" applyFill="1" applyBorder="1" applyAlignment="1">
      <alignment horizontal="left"/>
    </xf>
    <xf numFmtId="3" fontId="30" fillId="8" borderId="17" xfId="0" applyNumberFormat="1" applyFont="1" applyFill="1" applyBorder="1" applyAlignment="1">
      <alignment horizontal="right"/>
    </xf>
    <xf numFmtId="0" fontId="126" fillId="37" borderId="25" xfId="0" applyFont="1" applyFill="1" applyBorder="1" applyAlignment="1">
      <alignment/>
    </xf>
    <xf numFmtId="0" fontId="27" fillId="37" borderId="26" xfId="0" applyFont="1" applyFill="1" applyBorder="1" applyAlignment="1">
      <alignment/>
    </xf>
    <xf numFmtId="0" fontId="27" fillId="37" borderId="25" xfId="0" applyFont="1" applyFill="1" applyBorder="1" applyAlignment="1">
      <alignment/>
    </xf>
    <xf numFmtId="0" fontId="127" fillId="36" borderId="0" xfId="62" applyFont="1" applyFill="1" applyBorder="1" applyAlignment="1">
      <alignment horizontal="center" vertical="center" wrapText="1"/>
      <protection/>
    </xf>
    <xf numFmtId="3" fontId="128" fillId="2" borderId="0" xfId="62" applyNumberFormat="1" applyFont="1" applyFill="1" applyBorder="1" applyAlignment="1">
      <alignment/>
      <protection/>
    </xf>
    <xf numFmtId="0" fontId="127" fillId="36" borderId="0" xfId="62" applyFont="1" applyFill="1" applyBorder="1" applyAlignment="1">
      <alignment vertical="center" wrapText="1"/>
      <protection/>
    </xf>
    <xf numFmtId="0" fontId="129" fillId="37" borderId="22" xfId="0" applyFont="1" applyFill="1" applyBorder="1" applyAlignment="1">
      <alignment horizontal="center"/>
    </xf>
    <xf numFmtId="0" fontId="129" fillId="37" borderId="0" xfId="0" applyFont="1" applyFill="1" applyBorder="1" applyAlignment="1">
      <alignment horizontal="center"/>
    </xf>
    <xf numFmtId="0" fontId="129" fillId="37" borderId="23" xfId="0" applyFont="1" applyFill="1" applyBorder="1" applyAlignment="1">
      <alignment horizontal="center"/>
    </xf>
    <xf numFmtId="0" fontId="130" fillId="37" borderId="22" xfId="0" applyFont="1" applyFill="1" applyBorder="1" applyAlignment="1">
      <alignment horizontal="center"/>
    </xf>
    <xf numFmtId="0" fontId="130" fillId="37" borderId="0" xfId="0" applyFont="1" applyFill="1" applyBorder="1" applyAlignment="1">
      <alignment horizontal="center"/>
    </xf>
    <xf numFmtId="0" fontId="130" fillId="37" borderId="23" xfId="0" applyFont="1" applyFill="1" applyBorder="1" applyAlignment="1">
      <alignment horizontal="center"/>
    </xf>
    <xf numFmtId="0" fontId="111" fillId="37" borderId="27" xfId="0" applyFont="1" applyFill="1" applyBorder="1" applyAlignment="1">
      <alignment horizontal="left" wrapText="1"/>
    </xf>
    <xf numFmtId="0" fontId="111" fillId="37" borderId="17" xfId="0" applyFont="1" applyFill="1" applyBorder="1" applyAlignment="1">
      <alignment horizontal="left" wrapText="1"/>
    </xf>
    <xf numFmtId="0" fontId="111" fillId="37" borderId="28" xfId="0" applyFont="1" applyFill="1" applyBorder="1" applyAlignment="1">
      <alignment horizontal="left" wrapText="1"/>
    </xf>
    <xf numFmtId="0" fontId="43" fillId="37" borderId="25" xfId="0" applyFont="1" applyFill="1" applyBorder="1" applyAlignment="1">
      <alignment horizontal="left" wrapText="1"/>
    </xf>
    <xf numFmtId="0" fontId="111" fillId="37" borderId="0" xfId="0" applyFont="1" applyFill="1" applyBorder="1" applyAlignment="1">
      <alignment horizontal="left" wrapText="1"/>
    </xf>
    <xf numFmtId="0" fontId="111" fillId="37" borderId="26" xfId="0" applyFont="1" applyFill="1" applyBorder="1" applyAlignment="1">
      <alignment horizontal="left" wrapText="1"/>
    </xf>
    <xf numFmtId="0" fontId="127" fillId="36" borderId="0" xfId="62" applyFont="1" applyFill="1" applyBorder="1" applyAlignment="1">
      <alignment horizontal="center" vertical="center" wrapText="1"/>
      <protection/>
    </xf>
    <xf numFmtId="0" fontId="131" fillId="2" borderId="0" xfId="62" applyFont="1" applyFill="1" applyBorder="1" applyAlignment="1">
      <alignment horizontal="center" wrapText="1"/>
      <protection/>
    </xf>
    <xf numFmtId="0" fontId="131" fillId="2" borderId="0" xfId="62" applyFont="1" applyFill="1" applyBorder="1" applyAlignment="1">
      <alignment horizontal="center"/>
      <protection/>
    </xf>
    <xf numFmtId="0" fontId="127" fillId="2" borderId="0" xfId="62" applyFont="1" applyFill="1" applyBorder="1" applyAlignment="1">
      <alignment horizontal="center" vertical="center" wrapText="1"/>
      <protection/>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2 3" xfId="53"/>
    <cellStyle name="Millares 3" xfId="54"/>
    <cellStyle name="Millares 3 2" xfId="55"/>
    <cellStyle name="Millares 4" xfId="56"/>
    <cellStyle name="Millares 5" xfId="57"/>
    <cellStyle name="Currency" xfId="58"/>
    <cellStyle name="Currency [0]" xfId="59"/>
    <cellStyle name="Neutral" xfId="60"/>
    <cellStyle name="Normal 2" xfId="61"/>
    <cellStyle name="Normal 3" xfId="62"/>
    <cellStyle name="Normal 4" xfId="63"/>
    <cellStyle name="Normal 5" xfId="64"/>
    <cellStyle name="Normal 6" xfId="65"/>
    <cellStyle name="Notas" xfId="66"/>
    <cellStyle name="Notas 2" xfId="67"/>
    <cellStyle name="Percent"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205;CE!C27"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IND&#205;CE!C28"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D&#205;CE!C29" /><Relationship Id="rId3"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D&#205;CE!C31" /><Relationship Id="rId3"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D&#205;CE!C33" /><Relationship Id="rId3"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D&#205;CE!C34" /><Relationship Id="rId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IND&#205;CE!C22"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IND&#205;CE!C23"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hyperlink" Target="#IND&#205;CE!C24"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IND&#205;CE!C26"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4724400</xdr:colOff>
      <xdr:row>1</xdr:row>
      <xdr:rowOff>38100</xdr:rowOff>
    </xdr:from>
    <xdr:to>
      <xdr:col>3</xdr:col>
      <xdr:colOff>352425</xdr:colOff>
      <xdr:row>9</xdr:row>
      <xdr:rowOff>57150</xdr:rowOff>
    </xdr:to>
    <xdr:pic>
      <xdr:nvPicPr>
        <xdr:cNvPr id="1" name="Imagen 2" descr="SECMCA"/>
        <xdr:cNvPicPr preferRelativeResize="1">
          <a:picLocks noChangeAspect="1"/>
        </xdr:cNvPicPr>
      </xdr:nvPicPr>
      <xdr:blipFill>
        <a:blip r:embed="rId1"/>
        <a:stretch>
          <a:fillRect/>
        </a:stretch>
      </xdr:blipFill>
      <xdr:spPr>
        <a:xfrm>
          <a:off x="5162550" y="238125"/>
          <a:ext cx="1714500" cy="1724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3448050</xdr:colOff>
      <xdr:row>0</xdr:row>
      <xdr:rowOff>152400</xdr:rowOff>
    </xdr:from>
    <xdr:to>
      <xdr:col>0</xdr:col>
      <xdr:colOff>4086225</xdr:colOff>
      <xdr:row>2</xdr:row>
      <xdr:rowOff>9525</xdr:rowOff>
    </xdr:to>
    <xdr:sp>
      <xdr:nvSpPr>
        <xdr:cNvPr id="1" name="2 CuadroTexto">
          <a:hlinkClick r:id="rId1"/>
        </xdr:cNvPr>
        <xdr:cNvSpPr txBox="1">
          <a:spLocks noChangeArrowheads="1"/>
        </xdr:cNvSpPr>
      </xdr:nvSpPr>
      <xdr:spPr>
        <a:xfrm>
          <a:off x="3448050" y="152400"/>
          <a:ext cx="638175" cy="238125"/>
        </a:xfrm>
        <a:prstGeom prst="rect">
          <a:avLst/>
        </a:prstGeom>
        <a:solidFill>
          <a:srgbClr val="DCE6F2"/>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ÍNDICE</a:t>
          </a:r>
        </a:p>
      </xdr:txBody>
    </xdr:sp>
    <xdr:clientData/>
  </xdr:twoCellAnchor>
  <xdr:twoCellAnchor editAs="oneCell">
    <xdr:from>
      <xdr:col>8</xdr:col>
      <xdr:colOff>600075</xdr:colOff>
      <xdr:row>0</xdr:row>
      <xdr:rowOff>0</xdr:rowOff>
    </xdr:from>
    <xdr:to>
      <xdr:col>10</xdr:col>
      <xdr:colOff>0</xdr:colOff>
      <xdr:row>3</xdr:row>
      <xdr:rowOff>171450</xdr:rowOff>
    </xdr:to>
    <xdr:pic>
      <xdr:nvPicPr>
        <xdr:cNvPr id="2" name="Imagen 2" descr="SECMCA"/>
        <xdr:cNvPicPr preferRelativeResize="1">
          <a:picLocks noChangeAspect="1"/>
        </xdr:cNvPicPr>
      </xdr:nvPicPr>
      <xdr:blipFill>
        <a:blip r:embed="rId2"/>
        <a:stretch>
          <a:fillRect/>
        </a:stretch>
      </xdr:blipFill>
      <xdr:spPr>
        <a:xfrm>
          <a:off x="10029825" y="0"/>
          <a:ext cx="923925" cy="933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3438525</xdr:colOff>
      <xdr:row>0</xdr:row>
      <xdr:rowOff>152400</xdr:rowOff>
    </xdr:from>
    <xdr:to>
      <xdr:col>0</xdr:col>
      <xdr:colOff>4076700</xdr:colOff>
      <xdr:row>2</xdr:row>
      <xdr:rowOff>9525</xdr:rowOff>
    </xdr:to>
    <xdr:sp>
      <xdr:nvSpPr>
        <xdr:cNvPr id="1" name="2 CuadroTexto">
          <a:hlinkClick r:id="rId1"/>
        </xdr:cNvPr>
        <xdr:cNvSpPr txBox="1">
          <a:spLocks noChangeArrowheads="1"/>
        </xdr:cNvSpPr>
      </xdr:nvSpPr>
      <xdr:spPr>
        <a:xfrm>
          <a:off x="3438525" y="152400"/>
          <a:ext cx="638175" cy="238125"/>
        </a:xfrm>
        <a:prstGeom prst="rect">
          <a:avLst/>
        </a:prstGeom>
        <a:solidFill>
          <a:srgbClr val="DCE6F2"/>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ÍNDICE</a:t>
          </a:r>
        </a:p>
      </xdr:txBody>
    </xdr:sp>
    <xdr:clientData/>
  </xdr:twoCellAnchor>
  <xdr:twoCellAnchor editAs="oneCell">
    <xdr:from>
      <xdr:col>55</xdr:col>
      <xdr:colOff>409575</xdr:colOff>
      <xdr:row>0</xdr:row>
      <xdr:rowOff>47625</xdr:rowOff>
    </xdr:from>
    <xdr:to>
      <xdr:col>56</xdr:col>
      <xdr:colOff>647700</xdr:colOff>
      <xdr:row>3</xdr:row>
      <xdr:rowOff>142875</xdr:rowOff>
    </xdr:to>
    <xdr:pic>
      <xdr:nvPicPr>
        <xdr:cNvPr id="2" name="Imagen 2" descr="SECMCA"/>
        <xdr:cNvPicPr preferRelativeResize="1">
          <a:picLocks noChangeAspect="1"/>
        </xdr:cNvPicPr>
      </xdr:nvPicPr>
      <xdr:blipFill>
        <a:blip r:embed="rId2"/>
        <a:stretch>
          <a:fillRect/>
        </a:stretch>
      </xdr:blipFill>
      <xdr:spPr>
        <a:xfrm>
          <a:off x="41538525" y="47625"/>
          <a:ext cx="923925" cy="933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2647950</xdr:colOff>
      <xdr:row>0</xdr:row>
      <xdr:rowOff>0</xdr:rowOff>
    </xdr:from>
    <xdr:to>
      <xdr:col>0</xdr:col>
      <xdr:colOff>2647950</xdr:colOff>
      <xdr:row>3</xdr:row>
      <xdr:rowOff>76200</xdr:rowOff>
    </xdr:to>
    <xdr:pic>
      <xdr:nvPicPr>
        <xdr:cNvPr id="1" name="Picture 1" descr="Image3"/>
        <xdr:cNvPicPr preferRelativeResize="1">
          <a:picLocks noChangeAspect="1"/>
        </xdr:cNvPicPr>
      </xdr:nvPicPr>
      <xdr:blipFill>
        <a:blip r:embed="rId1"/>
        <a:stretch>
          <a:fillRect/>
        </a:stretch>
      </xdr:blipFill>
      <xdr:spPr>
        <a:xfrm>
          <a:off x="2647950" y="0"/>
          <a:ext cx="0" cy="838200"/>
        </a:xfrm>
        <a:prstGeom prst="rect">
          <a:avLst/>
        </a:prstGeom>
        <a:noFill/>
        <a:ln w="9525" cmpd="sng">
          <a:noFill/>
        </a:ln>
      </xdr:spPr>
    </xdr:pic>
    <xdr:clientData/>
  </xdr:twoCellAnchor>
  <xdr:twoCellAnchor editAs="oneCell">
    <xdr:from>
      <xdr:col>0</xdr:col>
      <xdr:colOff>2647950</xdr:colOff>
      <xdr:row>0</xdr:row>
      <xdr:rowOff>0</xdr:rowOff>
    </xdr:from>
    <xdr:to>
      <xdr:col>0</xdr:col>
      <xdr:colOff>2647950</xdr:colOff>
      <xdr:row>3</xdr:row>
      <xdr:rowOff>76200</xdr:rowOff>
    </xdr:to>
    <xdr:pic>
      <xdr:nvPicPr>
        <xdr:cNvPr id="2" name="Picture 1" descr="Image3"/>
        <xdr:cNvPicPr preferRelativeResize="1">
          <a:picLocks noChangeAspect="1"/>
        </xdr:cNvPicPr>
      </xdr:nvPicPr>
      <xdr:blipFill>
        <a:blip r:embed="rId1"/>
        <a:stretch>
          <a:fillRect/>
        </a:stretch>
      </xdr:blipFill>
      <xdr:spPr>
        <a:xfrm>
          <a:off x="2647950" y="0"/>
          <a:ext cx="0" cy="838200"/>
        </a:xfrm>
        <a:prstGeom prst="rect">
          <a:avLst/>
        </a:prstGeom>
        <a:noFill/>
        <a:ln w="9525" cmpd="sng">
          <a:noFill/>
        </a:ln>
      </xdr:spPr>
    </xdr:pic>
    <xdr:clientData/>
  </xdr:twoCellAnchor>
  <xdr:twoCellAnchor>
    <xdr:from>
      <xdr:col>0</xdr:col>
      <xdr:colOff>3438525</xdr:colOff>
      <xdr:row>0</xdr:row>
      <xdr:rowOff>152400</xdr:rowOff>
    </xdr:from>
    <xdr:to>
      <xdr:col>0</xdr:col>
      <xdr:colOff>4076700</xdr:colOff>
      <xdr:row>2</xdr:row>
      <xdr:rowOff>9525</xdr:rowOff>
    </xdr:to>
    <xdr:sp>
      <xdr:nvSpPr>
        <xdr:cNvPr id="3" name="4 CuadroTexto">
          <a:hlinkClick r:id="rId2"/>
        </xdr:cNvPr>
        <xdr:cNvSpPr txBox="1">
          <a:spLocks noChangeArrowheads="1"/>
        </xdr:cNvSpPr>
      </xdr:nvSpPr>
      <xdr:spPr>
        <a:xfrm>
          <a:off x="3438525" y="152400"/>
          <a:ext cx="638175" cy="238125"/>
        </a:xfrm>
        <a:prstGeom prst="rect">
          <a:avLst/>
        </a:prstGeom>
        <a:solidFill>
          <a:srgbClr val="DCE6F2"/>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ÍNDICE</a:t>
          </a:r>
        </a:p>
      </xdr:txBody>
    </xdr:sp>
    <xdr:clientData/>
  </xdr:twoCellAnchor>
  <xdr:twoCellAnchor editAs="oneCell">
    <xdr:from>
      <xdr:col>57</xdr:col>
      <xdr:colOff>428625</xdr:colOff>
      <xdr:row>0</xdr:row>
      <xdr:rowOff>0</xdr:rowOff>
    </xdr:from>
    <xdr:to>
      <xdr:col>58</xdr:col>
      <xdr:colOff>666750</xdr:colOff>
      <xdr:row>3</xdr:row>
      <xdr:rowOff>171450</xdr:rowOff>
    </xdr:to>
    <xdr:pic>
      <xdr:nvPicPr>
        <xdr:cNvPr id="4" name="Imagen 2" descr="SECMCA"/>
        <xdr:cNvPicPr preferRelativeResize="1">
          <a:picLocks noChangeAspect="1"/>
        </xdr:cNvPicPr>
      </xdr:nvPicPr>
      <xdr:blipFill>
        <a:blip r:embed="rId3"/>
        <a:stretch>
          <a:fillRect/>
        </a:stretch>
      </xdr:blipFill>
      <xdr:spPr>
        <a:xfrm>
          <a:off x="42929175" y="0"/>
          <a:ext cx="923925" cy="933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2647950</xdr:colOff>
      <xdr:row>0</xdr:row>
      <xdr:rowOff>0</xdr:rowOff>
    </xdr:from>
    <xdr:to>
      <xdr:col>0</xdr:col>
      <xdr:colOff>2647950</xdr:colOff>
      <xdr:row>3</xdr:row>
      <xdr:rowOff>19050</xdr:rowOff>
    </xdr:to>
    <xdr:pic>
      <xdr:nvPicPr>
        <xdr:cNvPr id="1" name="Picture 1" descr="Image3"/>
        <xdr:cNvPicPr preferRelativeResize="1">
          <a:picLocks noChangeAspect="1"/>
        </xdr:cNvPicPr>
      </xdr:nvPicPr>
      <xdr:blipFill>
        <a:blip r:embed="rId1"/>
        <a:stretch>
          <a:fillRect/>
        </a:stretch>
      </xdr:blipFill>
      <xdr:spPr>
        <a:xfrm>
          <a:off x="2647950" y="0"/>
          <a:ext cx="0" cy="781050"/>
        </a:xfrm>
        <a:prstGeom prst="rect">
          <a:avLst/>
        </a:prstGeom>
        <a:noFill/>
        <a:ln w="9525" cmpd="sng">
          <a:noFill/>
        </a:ln>
      </xdr:spPr>
    </xdr:pic>
    <xdr:clientData/>
  </xdr:twoCellAnchor>
  <xdr:twoCellAnchor>
    <xdr:from>
      <xdr:col>0</xdr:col>
      <xdr:colOff>3438525</xdr:colOff>
      <xdr:row>0</xdr:row>
      <xdr:rowOff>152400</xdr:rowOff>
    </xdr:from>
    <xdr:to>
      <xdr:col>0</xdr:col>
      <xdr:colOff>4076700</xdr:colOff>
      <xdr:row>2</xdr:row>
      <xdr:rowOff>9525</xdr:rowOff>
    </xdr:to>
    <xdr:sp>
      <xdr:nvSpPr>
        <xdr:cNvPr id="2" name="3 CuadroTexto">
          <a:hlinkClick r:id="rId2"/>
        </xdr:cNvPr>
        <xdr:cNvSpPr txBox="1">
          <a:spLocks noChangeArrowheads="1"/>
        </xdr:cNvSpPr>
      </xdr:nvSpPr>
      <xdr:spPr>
        <a:xfrm>
          <a:off x="3438525" y="152400"/>
          <a:ext cx="638175" cy="238125"/>
        </a:xfrm>
        <a:prstGeom prst="rect">
          <a:avLst/>
        </a:prstGeom>
        <a:solidFill>
          <a:srgbClr val="DCE6F2"/>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ÍNDICE</a:t>
          </a:r>
        </a:p>
      </xdr:txBody>
    </xdr:sp>
    <xdr:clientData/>
  </xdr:twoCellAnchor>
  <xdr:twoCellAnchor editAs="oneCell">
    <xdr:from>
      <xdr:col>57</xdr:col>
      <xdr:colOff>295275</xdr:colOff>
      <xdr:row>0</xdr:row>
      <xdr:rowOff>0</xdr:rowOff>
    </xdr:from>
    <xdr:to>
      <xdr:col>59</xdr:col>
      <xdr:colOff>0</xdr:colOff>
      <xdr:row>3</xdr:row>
      <xdr:rowOff>171450</xdr:rowOff>
    </xdr:to>
    <xdr:pic>
      <xdr:nvPicPr>
        <xdr:cNvPr id="3" name="Imagen 2" descr="SECMCA"/>
        <xdr:cNvPicPr preferRelativeResize="1">
          <a:picLocks noChangeAspect="1"/>
        </xdr:cNvPicPr>
      </xdr:nvPicPr>
      <xdr:blipFill>
        <a:blip r:embed="rId3"/>
        <a:stretch>
          <a:fillRect/>
        </a:stretch>
      </xdr:blipFill>
      <xdr:spPr>
        <a:xfrm>
          <a:off x="42795825" y="0"/>
          <a:ext cx="923925" cy="933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2647950</xdr:colOff>
      <xdr:row>1</xdr:row>
      <xdr:rowOff>0</xdr:rowOff>
    </xdr:from>
    <xdr:to>
      <xdr:col>0</xdr:col>
      <xdr:colOff>2647950</xdr:colOff>
      <xdr:row>4</xdr:row>
      <xdr:rowOff>19050</xdr:rowOff>
    </xdr:to>
    <xdr:pic>
      <xdr:nvPicPr>
        <xdr:cNvPr id="1" name="Picture 1" descr="Image3"/>
        <xdr:cNvPicPr preferRelativeResize="1">
          <a:picLocks noChangeAspect="1"/>
        </xdr:cNvPicPr>
      </xdr:nvPicPr>
      <xdr:blipFill>
        <a:blip r:embed="rId1"/>
        <a:stretch>
          <a:fillRect/>
        </a:stretch>
      </xdr:blipFill>
      <xdr:spPr>
        <a:xfrm>
          <a:off x="2647950" y="190500"/>
          <a:ext cx="0" cy="781050"/>
        </a:xfrm>
        <a:prstGeom prst="rect">
          <a:avLst/>
        </a:prstGeom>
        <a:noFill/>
        <a:ln w="9525" cmpd="sng">
          <a:noFill/>
        </a:ln>
      </xdr:spPr>
    </xdr:pic>
    <xdr:clientData/>
  </xdr:twoCellAnchor>
  <xdr:twoCellAnchor>
    <xdr:from>
      <xdr:col>0</xdr:col>
      <xdr:colOff>3438525</xdr:colOff>
      <xdr:row>0</xdr:row>
      <xdr:rowOff>152400</xdr:rowOff>
    </xdr:from>
    <xdr:to>
      <xdr:col>0</xdr:col>
      <xdr:colOff>4076700</xdr:colOff>
      <xdr:row>2</xdr:row>
      <xdr:rowOff>9525</xdr:rowOff>
    </xdr:to>
    <xdr:sp>
      <xdr:nvSpPr>
        <xdr:cNvPr id="2" name="3 CuadroTexto">
          <a:hlinkClick r:id="rId2"/>
        </xdr:cNvPr>
        <xdr:cNvSpPr txBox="1">
          <a:spLocks noChangeArrowheads="1"/>
        </xdr:cNvSpPr>
      </xdr:nvSpPr>
      <xdr:spPr>
        <a:xfrm>
          <a:off x="3438525" y="152400"/>
          <a:ext cx="638175" cy="238125"/>
        </a:xfrm>
        <a:prstGeom prst="rect">
          <a:avLst/>
        </a:prstGeom>
        <a:solidFill>
          <a:srgbClr val="DCE6F2"/>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ÍNDICE</a:t>
          </a:r>
        </a:p>
      </xdr:txBody>
    </xdr:sp>
    <xdr:clientData/>
  </xdr:twoCellAnchor>
  <xdr:twoCellAnchor editAs="oneCell">
    <xdr:from>
      <xdr:col>15</xdr:col>
      <xdr:colOff>419100</xdr:colOff>
      <xdr:row>0</xdr:row>
      <xdr:rowOff>0</xdr:rowOff>
    </xdr:from>
    <xdr:to>
      <xdr:col>16</xdr:col>
      <xdr:colOff>657225</xdr:colOff>
      <xdr:row>3</xdr:row>
      <xdr:rowOff>171450</xdr:rowOff>
    </xdr:to>
    <xdr:pic>
      <xdr:nvPicPr>
        <xdr:cNvPr id="3" name="Imagen 2" descr="SECMCA"/>
        <xdr:cNvPicPr preferRelativeResize="1">
          <a:picLocks noChangeAspect="1"/>
        </xdr:cNvPicPr>
      </xdr:nvPicPr>
      <xdr:blipFill>
        <a:blip r:embed="rId3"/>
        <a:stretch>
          <a:fillRect/>
        </a:stretch>
      </xdr:blipFill>
      <xdr:spPr>
        <a:xfrm>
          <a:off x="14116050" y="0"/>
          <a:ext cx="923925" cy="933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2647950</xdr:colOff>
      <xdr:row>1</xdr:row>
      <xdr:rowOff>0</xdr:rowOff>
    </xdr:from>
    <xdr:to>
      <xdr:col>0</xdr:col>
      <xdr:colOff>2647950</xdr:colOff>
      <xdr:row>4</xdr:row>
      <xdr:rowOff>19050</xdr:rowOff>
    </xdr:to>
    <xdr:pic>
      <xdr:nvPicPr>
        <xdr:cNvPr id="1" name="Picture 1" descr="Image3"/>
        <xdr:cNvPicPr preferRelativeResize="1">
          <a:picLocks noChangeAspect="1"/>
        </xdr:cNvPicPr>
      </xdr:nvPicPr>
      <xdr:blipFill>
        <a:blip r:embed="rId1"/>
        <a:stretch>
          <a:fillRect/>
        </a:stretch>
      </xdr:blipFill>
      <xdr:spPr>
        <a:xfrm>
          <a:off x="2647950" y="190500"/>
          <a:ext cx="0" cy="781050"/>
        </a:xfrm>
        <a:prstGeom prst="rect">
          <a:avLst/>
        </a:prstGeom>
        <a:noFill/>
        <a:ln w="9525" cmpd="sng">
          <a:noFill/>
        </a:ln>
      </xdr:spPr>
    </xdr:pic>
    <xdr:clientData/>
  </xdr:twoCellAnchor>
  <xdr:twoCellAnchor>
    <xdr:from>
      <xdr:col>0</xdr:col>
      <xdr:colOff>3438525</xdr:colOff>
      <xdr:row>0</xdr:row>
      <xdr:rowOff>152400</xdr:rowOff>
    </xdr:from>
    <xdr:to>
      <xdr:col>0</xdr:col>
      <xdr:colOff>4076700</xdr:colOff>
      <xdr:row>2</xdr:row>
      <xdr:rowOff>9525</xdr:rowOff>
    </xdr:to>
    <xdr:sp>
      <xdr:nvSpPr>
        <xdr:cNvPr id="2" name="3 CuadroTexto">
          <a:hlinkClick r:id="rId2"/>
        </xdr:cNvPr>
        <xdr:cNvSpPr txBox="1">
          <a:spLocks noChangeArrowheads="1"/>
        </xdr:cNvSpPr>
      </xdr:nvSpPr>
      <xdr:spPr>
        <a:xfrm>
          <a:off x="3438525" y="152400"/>
          <a:ext cx="638175" cy="238125"/>
        </a:xfrm>
        <a:prstGeom prst="rect">
          <a:avLst/>
        </a:prstGeom>
        <a:solidFill>
          <a:srgbClr val="DCE6F2"/>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ÍNDICE</a:t>
          </a:r>
        </a:p>
      </xdr:txBody>
    </xdr:sp>
    <xdr:clientData/>
  </xdr:twoCellAnchor>
  <xdr:twoCellAnchor editAs="oneCell">
    <xdr:from>
      <xdr:col>42</xdr:col>
      <xdr:colOff>438150</xdr:colOff>
      <xdr:row>0</xdr:row>
      <xdr:rowOff>9525</xdr:rowOff>
    </xdr:from>
    <xdr:to>
      <xdr:col>43</xdr:col>
      <xdr:colOff>676275</xdr:colOff>
      <xdr:row>3</xdr:row>
      <xdr:rowOff>180975</xdr:rowOff>
    </xdr:to>
    <xdr:pic>
      <xdr:nvPicPr>
        <xdr:cNvPr id="3" name="Imagen 2" descr="SECMCA"/>
        <xdr:cNvPicPr preferRelativeResize="1">
          <a:picLocks noChangeAspect="1"/>
        </xdr:cNvPicPr>
      </xdr:nvPicPr>
      <xdr:blipFill>
        <a:blip r:embed="rId3"/>
        <a:stretch>
          <a:fillRect/>
        </a:stretch>
      </xdr:blipFill>
      <xdr:spPr>
        <a:xfrm>
          <a:off x="32651700" y="9525"/>
          <a:ext cx="92392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3438525</xdr:colOff>
      <xdr:row>0</xdr:row>
      <xdr:rowOff>152400</xdr:rowOff>
    </xdr:from>
    <xdr:to>
      <xdr:col>0</xdr:col>
      <xdr:colOff>4076700</xdr:colOff>
      <xdr:row>2</xdr:row>
      <xdr:rowOff>9525</xdr:rowOff>
    </xdr:to>
    <xdr:sp>
      <xdr:nvSpPr>
        <xdr:cNvPr id="1" name="2 CuadroTexto">
          <a:hlinkClick r:id="rId1"/>
        </xdr:cNvPr>
        <xdr:cNvSpPr txBox="1">
          <a:spLocks noChangeArrowheads="1"/>
        </xdr:cNvSpPr>
      </xdr:nvSpPr>
      <xdr:spPr>
        <a:xfrm>
          <a:off x="3438525" y="152400"/>
          <a:ext cx="638175" cy="238125"/>
        </a:xfrm>
        <a:prstGeom prst="rect">
          <a:avLst/>
        </a:prstGeom>
        <a:solidFill>
          <a:srgbClr val="DCE6F2"/>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ÍNDICE</a:t>
          </a:r>
        </a:p>
      </xdr:txBody>
    </xdr:sp>
    <xdr:clientData/>
  </xdr:twoCellAnchor>
  <xdr:twoCellAnchor editAs="oneCell">
    <xdr:from>
      <xdr:col>42</xdr:col>
      <xdr:colOff>438150</xdr:colOff>
      <xdr:row>0</xdr:row>
      <xdr:rowOff>9525</xdr:rowOff>
    </xdr:from>
    <xdr:to>
      <xdr:col>43</xdr:col>
      <xdr:colOff>676275</xdr:colOff>
      <xdr:row>3</xdr:row>
      <xdr:rowOff>180975</xdr:rowOff>
    </xdr:to>
    <xdr:pic>
      <xdr:nvPicPr>
        <xdr:cNvPr id="2" name="Imagen 2" descr="SECMCA"/>
        <xdr:cNvPicPr preferRelativeResize="1">
          <a:picLocks noChangeAspect="1"/>
        </xdr:cNvPicPr>
      </xdr:nvPicPr>
      <xdr:blipFill>
        <a:blip r:embed="rId2"/>
        <a:stretch>
          <a:fillRect/>
        </a:stretch>
      </xdr:blipFill>
      <xdr:spPr>
        <a:xfrm>
          <a:off x="32651700" y="9525"/>
          <a:ext cx="923925"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3438525</xdr:colOff>
      <xdr:row>0</xdr:row>
      <xdr:rowOff>152400</xdr:rowOff>
    </xdr:from>
    <xdr:to>
      <xdr:col>0</xdr:col>
      <xdr:colOff>4076700</xdr:colOff>
      <xdr:row>2</xdr:row>
      <xdr:rowOff>9525</xdr:rowOff>
    </xdr:to>
    <xdr:sp>
      <xdr:nvSpPr>
        <xdr:cNvPr id="1" name="2 CuadroTexto">
          <a:hlinkClick r:id="rId1"/>
        </xdr:cNvPr>
        <xdr:cNvSpPr txBox="1">
          <a:spLocks noChangeArrowheads="1"/>
        </xdr:cNvSpPr>
      </xdr:nvSpPr>
      <xdr:spPr>
        <a:xfrm>
          <a:off x="3438525" y="152400"/>
          <a:ext cx="638175" cy="238125"/>
        </a:xfrm>
        <a:prstGeom prst="rect">
          <a:avLst/>
        </a:prstGeom>
        <a:solidFill>
          <a:srgbClr val="DCE6F2"/>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ÍNDICE</a:t>
          </a:r>
        </a:p>
      </xdr:txBody>
    </xdr:sp>
    <xdr:clientData/>
  </xdr:twoCellAnchor>
  <xdr:twoCellAnchor editAs="oneCell">
    <xdr:from>
      <xdr:col>16</xdr:col>
      <xdr:colOff>438150</xdr:colOff>
      <xdr:row>0</xdr:row>
      <xdr:rowOff>9525</xdr:rowOff>
    </xdr:from>
    <xdr:to>
      <xdr:col>17</xdr:col>
      <xdr:colOff>676275</xdr:colOff>
      <xdr:row>3</xdr:row>
      <xdr:rowOff>180975</xdr:rowOff>
    </xdr:to>
    <xdr:pic>
      <xdr:nvPicPr>
        <xdr:cNvPr id="2" name="Imagen 2" descr="SECMCA"/>
        <xdr:cNvPicPr preferRelativeResize="1">
          <a:picLocks noChangeAspect="1"/>
        </xdr:cNvPicPr>
      </xdr:nvPicPr>
      <xdr:blipFill>
        <a:blip r:embed="rId2"/>
        <a:stretch>
          <a:fillRect/>
        </a:stretch>
      </xdr:blipFill>
      <xdr:spPr>
        <a:xfrm>
          <a:off x="14820900" y="9525"/>
          <a:ext cx="923925" cy="933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9525</xdr:rowOff>
    </xdr:from>
    <xdr:to>
      <xdr:col>0</xdr:col>
      <xdr:colOff>904875</xdr:colOff>
      <xdr:row>5</xdr:row>
      <xdr:rowOff>104775</xdr:rowOff>
    </xdr:to>
    <xdr:pic>
      <xdr:nvPicPr>
        <xdr:cNvPr id="1" name="Picture 1" descr="Image3"/>
        <xdr:cNvPicPr preferRelativeResize="1">
          <a:picLocks noChangeAspect="1"/>
        </xdr:cNvPicPr>
      </xdr:nvPicPr>
      <xdr:blipFill>
        <a:blip r:embed="rId1"/>
        <a:stretch>
          <a:fillRect/>
        </a:stretch>
      </xdr:blipFill>
      <xdr:spPr>
        <a:xfrm>
          <a:off x="0" y="171450"/>
          <a:ext cx="904875" cy="819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142875</xdr:rowOff>
    </xdr:from>
    <xdr:to>
      <xdr:col>0</xdr:col>
      <xdr:colOff>904875</xdr:colOff>
      <xdr:row>4</xdr:row>
      <xdr:rowOff>190500</xdr:rowOff>
    </xdr:to>
    <xdr:pic>
      <xdr:nvPicPr>
        <xdr:cNvPr id="1" name="Picture 1" descr="Image3"/>
        <xdr:cNvPicPr preferRelativeResize="1">
          <a:picLocks noChangeAspect="1"/>
        </xdr:cNvPicPr>
      </xdr:nvPicPr>
      <xdr:blipFill>
        <a:blip r:embed="rId1"/>
        <a:stretch>
          <a:fillRect/>
        </a:stretch>
      </xdr:blipFill>
      <xdr:spPr>
        <a:xfrm>
          <a:off x="0" y="142875"/>
          <a:ext cx="904875"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0</xdr:col>
      <xdr:colOff>904875</xdr:colOff>
      <xdr:row>4</xdr:row>
      <xdr:rowOff>190500</xdr:rowOff>
    </xdr:to>
    <xdr:pic>
      <xdr:nvPicPr>
        <xdr:cNvPr id="1" name="Picture 1" descr="Image3"/>
        <xdr:cNvPicPr preferRelativeResize="1">
          <a:picLocks noChangeAspect="1"/>
        </xdr:cNvPicPr>
      </xdr:nvPicPr>
      <xdr:blipFill>
        <a:blip r:embed="rId1"/>
        <a:stretch>
          <a:fillRect/>
        </a:stretch>
      </xdr:blipFill>
      <xdr:spPr>
        <a:xfrm>
          <a:off x="0" y="57150"/>
          <a:ext cx="904875" cy="819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38100</xdr:rowOff>
    </xdr:from>
    <xdr:to>
      <xdr:col>0</xdr:col>
      <xdr:colOff>904875</xdr:colOff>
      <xdr:row>6</xdr:row>
      <xdr:rowOff>0</xdr:rowOff>
    </xdr:to>
    <xdr:pic>
      <xdr:nvPicPr>
        <xdr:cNvPr id="1" name="Picture 1" descr="Image3"/>
        <xdr:cNvPicPr preferRelativeResize="1">
          <a:picLocks noChangeAspect="1"/>
        </xdr:cNvPicPr>
      </xdr:nvPicPr>
      <xdr:blipFill>
        <a:blip r:embed="rId1"/>
        <a:stretch>
          <a:fillRect/>
        </a:stretch>
      </xdr:blipFill>
      <xdr:spPr>
        <a:xfrm>
          <a:off x="0" y="209550"/>
          <a:ext cx="9048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3438525</xdr:colOff>
      <xdr:row>0</xdr:row>
      <xdr:rowOff>152400</xdr:rowOff>
    </xdr:from>
    <xdr:to>
      <xdr:col>0</xdr:col>
      <xdr:colOff>4076700</xdr:colOff>
      <xdr:row>2</xdr:row>
      <xdr:rowOff>9525</xdr:rowOff>
    </xdr:to>
    <xdr:sp>
      <xdr:nvSpPr>
        <xdr:cNvPr id="1" name="2 CuadroTexto">
          <a:hlinkClick r:id="rId1"/>
        </xdr:cNvPr>
        <xdr:cNvSpPr txBox="1">
          <a:spLocks noChangeArrowheads="1"/>
        </xdr:cNvSpPr>
      </xdr:nvSpPr>
      <xdr:spPr>
        <a:xfrm>
          <a:off x="3438525" y="152400"/>
          <a:ext cx="638175" cy="238125"/>
        </a:xfrm>
        <a:prstGeom prst="rect">
          <a:avLst/>
        </a:prstGeom>
        <a:solidFill>
          <a:srgbClr val="DCE6F2"/>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ÍNDICE</a:t>
          </a:r>
        </a:p>
      </xdr:txBody>
    </xdr:sp>
    <xdr:clientData/>
  </xdr:twoCellAnchor>
  <xdr:twoCellAnchor editAs="oneCell">
    <xdr:from>
      <xdr:col>56</xdr:col>
      <xdr:colOff>438150</xdr:colOff>
      <xdr:row>0</xdr:row>
      <xdr:rowOff>9525</xdr:rowOff>
    </xdr:from>
    <xdr:to>
      <xdr:col>57</xdr:col>
      <xdr:colOff>676275</xdr:colOff>
      <xdr:row>3</xdr:row>
      <xdr:rowOff>180975</xdr:rowOff>
    </xdr:to>
    <xdr:pic>
      <xdr:nvPicPr>
        <xdr:cNvPr id="2" name="Imagen 2" descr="SECMCA"/>
        <xdr:cNvPicPr preferRelativeResize="1">
          <a:picLocks noChangeAspect="1"/>
        </xdr:cNvPicPr>
      </xdr:nvPicPr>
      <xdr:blipFill>
        <a:blip r:embed="rId2"/>
        <a:stretch>
          <a:fillRect/>
        </a:stretch>
      </xdr:blipFill>
      <xdr:spPr>
        <a:xfrm>
          <a:off x="34709100" y="9525"/>
          <a:ext cx="923925" cy="933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3438525</xdr:colOff>
      <xdr:row>0</xdr:row>
      <xdr:rowOff>152400</xdr:rowOff>
    </xdr:from>
    <xdr:to>
      <xdr:col>0</xdr:col>
      <xdr:colOff>4076700</xdr:colOff>
      <xdr:row>2</xdr:row>
      <xdr:rowOff>9525</xdr:rowOff>
    </xdr:to>
    <xdr:sp>
      <xdr:nvSpPr>
        <xdr:cNvPr id="1" name="2 CuadroTexto">
          <a:hlinkClick r:id="rId1"/>
        </xdr:cNvPr>
        <xdr:cNvSpPr txBox="1">
          <a:spLocks noChangeArrowheads="1"/>
        </xdr:cNvSpPr>
      </xdr:nvSpPr>
      <xdr:spPr>
        <a:xfrm>
          <a:off x="3438525" y="152400"/>
          <a:ext cx="638175" cy="238125"/>
        </a:xfrm>
        <a:prstGeom prst="rect">
          <a:avLst/>
        </a:prstGeom>
        <a:solidFill>
          <a:srgbClr val="DCE6F2"/>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ÍNDICE</a:t>
          </a:r>
        </a:p>
      </xdr:txBody>
    </xdr:sp>
    <xdr:clientData/>
  </xdr:twoCellAnchor>
  <xdr:twoCellAnchor editAs="oneCell">
    <xdr:from>
      <xdr:col>41</xdr:col>
      <xdr:colOff>438150</xdr:colOff>
      <xdr:row>0</xdr:row>
      <xdr:rowOff>9525</xdr:rowOff>
    </xdr:from>
    <xdr:to>
      <xdr:col>42</xdr:col>
      <xdr:colOff>676275</xdr:colOff>
      <xdr:row>3</xdr:row>
      <xdr:rowOff>180975</xdr:rowOff>
    </xdr:to>
    <xdr:pic>
      <xdr:nvPicPr>
        <xdr:cNvPr id="2" name="Imagen 2" descr="SECMCA"/>
        <xdr:cNvPicPr preferRelativeResize="1">
          <a:picLocks noChangeAspect="1"/>
        </xdr:cNvPicPr>
      </xdr:nvPicPr>
      <xdr:blipFill>
        <a:blip r:embed="rId2"/>
        <a:stretch>
          <a:fillRect/>
        </a:stretch>
      </xdr:blipFill>
      <xdr:spPr>
        <a:xfrm>
          <a:off x="31965900" y="9525"/>
          <a:ext cx="92392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39"/>
  <sheetViews>
    <sheetView tabSelected="1" zoomScale="85" zoomScaleNormal="85" zoomScalePageLayoutView="0" workbookViewId="0" topLeftCell="A1">
      <selection activeCell="A1" sqref="A1"/>
    </sheetView>
  </sheetViews>
  <sheetFormatPr defaultColWidth="9.140625" defaultRowHeight="12.75"/>
  <cols>
    <col min="1" max="1" width="2.8515625" style="142" customWidth="1"/>
    <col min="2" max="2" width="3.7109375" style="142" customWidth="1"/>
    <col min="3" max="3" width="91.28125" style="142" customWidth="1"/>
    <col min="4" max="4" width="5.57421875" style="142" customWidth="1"/>
    <col min="5" max="5" width="2.8515625" style="142" customWidth="1"/>
    <col min="6" max="16384" width="9.140625" style="142" customWidth="1"/>
  </cols>
  <sheetData>
    <row r="1" spans="3:7" ht="15.75" thickBot="1">
      <c r="C1" s="143"/>
      <c r="G1" s="144"/>
    </row>
    <row r="2" spans="2:4" ht="16.5" thickTop="1">
      <c r="B2" s="145"/>
      <c r="C2" s="146"/>
      <c r="D2" s="147"/>
    </row>
    <row r="3" spans="2:4" ht="15.75">
      <c r="B3" s="148"/>
      <c r="C3" s="149"/>
      <c r="D3" s="150"/>
    </row>
    <row r="4" spans="2:4" ht="15.75">
      <c r="B4" s="148"/>
      <c r="C4" s="151"/>
      <c r="D4" s="150"/>
    </row>
    <row r="5" spans="2:4" ht="19.5">
      <c r="B5" s="148"/>
      <c r="C5" s="152" t="s">
        <v>166</v>
      </c>
      <c r="D5" s="150"/>
    </row>
    <row r="6" spans="2:13" ht="19.5">
      <c r="B6" s="148"/>
      <c r="C6" s="152" t="s">
        <v>167</v>
      </c>
      <c r="D6" s="150"/>
      <c r="E6" s="153"/>
      <c r="F6" s="153"/>
      <c r="G6" s="153"/>
      <c r="H6" s="153"/>
      <c r="I6" s="153"/>
      <c r="J6" s="153"/>
      <c r="K6" s="153"/>
      <c r="L6" s="153"/>
      <c r="M6" s="153"/>
    </row>
    <row r="7" spans="2:13" ht="15.75">
      <c r="B7" s="148"/>
      <c r="C7" s="151"/>
      <c r="D7" s="150"/>
      <c r="E7" s="153"/>
      <c r="F7" s="153"/>
      <c r="G7" s="153"/>
      <c r="H7" s="153"/>
      <c r="I7" s="153"/>
      <c r="J7" s="153"/>
      <c r="K7" s="153"/>
      <c r="L7" s="153"/>
      <c r="M7" s="153"/>
    </row>
    <row r="8" spans="2:13" ht="15.75">
      <c r="B8" s="148"/>
      <c r="C8" s="154"/>
      <c r="D8" s="150"/>
      <c r="E8" s="155"/>
      <c r="F8" s="155"/>
      <c r="G8" s="155"/>
      <c r="H8" s="155"/>
      <c r="I8" s="155"/>
      <c r="J8" s="155"/>
      <c r="K8" s="155"/>
      <c r="L8" s="155"/>
      <c r="M8" s="155"/>
    </row>
    <row r="9" spans="2:13" ht="15.75">
      <c r="B9" s="148"/>
      <c r="C9" s="156"/>
      <c r="D9" s="150"/>
      <c r="E9" s="155"/>
      <c r="F9" s="155"/>
      <c r="G9" s="155"/>
      <c r="H9" s="155"/>
      <c r="I9" s="155"/>
      <c r="J9" s="155"/>
      <c r="K9" s="155"/>
      <c r="L9" s="155"/>
      <c r="M9" s="155"/>
    </row>
    <row r="10" spans="2:13" ht="15.75">
      <c r="B10" s="148"/>
      <c r="C10" s="156"/>
      <c r="D10" s="150"/>
      <c r="E10" s="155"/>
      <c r="F10" s="155"/>
      <c r="G10" s="155"/>
      <c r="H10" s="155"/>
      <c r="I10" s="155"/>
      <c r="J10" s="155"/>
      <c r="K10" s="155"/>
      <c r="L10" s="155"/>
      <c r="M10" s="155"/>
    </row>
    <row r="11" spans="2:13" ht="15.75">
      <c r="B11" s="148"/>
      <c r="C11" s="156"/>
      <c r="D11" s="150"/>
      <c r="E11" s="155"/>
      <c r="F11" s="155"/>
      <c r="G11" s="155"/>
      <c r="H11" s="155"/>
      <c r="I11" s="155"/>
      <c r="J11" s="155"/>
      <c r="K11" s="155"/>
      <c r="L11" s="155"/>
      <c r="M11" s="155"/>
    </row>
    <row r="12" spans="2:13" ht="22.5">
      <c r="B12" s="310"/>
      <c r="C12" s="311"/>
      <c r="D12" s="312"/>
      <c r="E12" s="155"/>
      <c r="F12" s="155"/>
      <c r="G12" s="155"/>
      <c r="H12" s="155"/>
      <c r="I12" s="155"/>
      <c r="J12" s="155"/>
      <c r="K12" s="155"/>
      <c r="L12" s="155"/>
      <c r="M12" s="155"/>
    </row>
    <row r="13" spans="2:13" ht="15">
      <c r="B13" s="157"/>
      <c r="C13" s="158"/>
      <c r="D13" s="159"/>
      <c r="E13" s="155"/>
      <c r="F13" s="155"/>
      <c r="G13" s="155"/>
      <c r="H13" s="155"/>
      <c r="I13" s="155"/>
      <c r="J13" s="155"/>
      <c r="K13" s="155"/>
      <c r="L13" s="155"/>
      <c r="M13" s="155"/>
    </row>
    <row r="14" spans="2:13" ht="15.75" customHeight="1">
      <c r="B14" s="313"/>
      <c r="C14" s="314"/>
      <c r="D14" s="315"/>
      <c r="E14" s="155"/>
      <c r="F14" s="155"/>
      <c r="G14" s="155"/>
      <c r="H14" s="155"/>
      <c r="I14" s="155"/>
      <c r="J14" s="155"/>
      <c r="K14" s="155"/>
      <c r="L14" s="155"/>
      <c r="M14" s="155"/>
    </row>
    <row r="15" spans="1:13" ht="15.75" customHeight="1">
      <c r="A15" s="160"/>
      <c r="B15" s="148"/>
      <c r="C15" s="149"/>
      <c r="D15" s="161"/>
      <c r="E15" s="155"/>
      <c r="F15" s="155"/>
      <c r="G15" s="155"/>
      <c r="H15" s="155"/>
      <c r="I15" s="155"/>
      <c r="J15" s="155"/>
      <c r="K15" s="155"/>
      <c r="L15" s="155"/>
      <c r="M15" s="155"/>
    </row>
    <row r="16" spans="1:13" ht="15">
      <c r="A16" s="160"/>
      <c r="B16" s="148"/>
      <c r="C16" s="156"/>
      <c r="D16" s="161"/>
      <c r="E16" s="155"/>
      <c r="F16" s="155"/>
      <c r="G16" s="155"/>
      <c r="I16" s="155"/>
      <c r="J16" s="155"/>
      <c r="K16" s="155"/>
      <c r="L16" s="155"/>
      <c r="M16" s="155"/>
    </row>
    <row r="17" spans="1:13" ht="45.75" customHeight="1">
      <c r="A17" s="160"/>
      <c r="B17" s="148"/>
      <c r="C17" s="162" t="s">
        <v>248</v>
      </c>
      <c r="D17" s="161"/>
      <c r="E17" s="155"/>
      <c r="F17" s="163"/>
      <c r="G17" s="163"/>
      <c r="I17" s="163"/>
      <c r="J17" s="163"/>
      <c r="K17" s="163"/>
      <c r="L17" s="163"/>
      <c r="M17" s="163"/>
    </row>
    <row r="18" spans="2:13" ht="18" customHeight="1">
      <c r="B18" s="148"/>
      <c r="C18" s="164"/>
      <c r="D18" s="161"/>
      <c r="E18" s="155"/>
      <c r="F18" s="163"/>
      <c r="G18" s="163"/>
      <c r="I18" s="163"/>
      <c r="J18" s="163"/>
      <c r="K18" s="163"/>
      <c r="L18" s="163"/>
      <c r="M18" s="163"/>
    </row>
    <row r="19" spans="2:13" ht="18" customHeight="1">
      <c r="B19" s="165"/>
      <c r="C19" s="164"/>
      <c r="D19" s="166"/>
      <c r="E19" s="163"/>
      <c r="F19" s="163"/>
      <c r="G19" s="163"/>
      <c r="I19" s="163"/>
      <c r="J19" s="163"/>
      <c r="K19" s="163"/>
      <c r="L19" s="163"/>
      <c r="M19" s="163"/>
    </row>
    <row r="20" spans="2:5" ht="15">
      <c r="B20" s="148"/>
      <c r="C20" s="149"/>
      <c r="D20" s="167"/>
      <c r="E20" s="163"/>
    </row>
    <row r="21" spans="2:5" ht="15">
      <c r="B21" s="148"/>
      <c r="C21" s="168" t="s">
        <v>75</v>
      </c>
      <c r="D21" s="167"/>
      <c r="E21" s="163"/>
    </row>
    <row r="22" spans="2:5" s="169" customFormat="1" ht="15.75">
      <c r="B22" s="170"/>
      <c r="C22" s="171" t="s">
        <v>179</v>
      </c>
      <c r="D22" s="167"/>
      <c r="E22" s="163"/>
    </row>
    <row r="23" spans="2:5" s="169" customFormat="1" ht="15.75">
      <c r="B23" s="170"/>
      <c r="C23" s="171" t="s">
        <v>180</v>
      </c>
      <c r="D23" s="172"/>
      <c r="E23" s="163"/>
    </row>
    <row r="24" spans="2:4" s="169" customFormat="1" ht="15.75">
      <c r="B24" s="170"/>
      <c r="C24" s="171" t="s">
        <v>81</v>
      </c>
      <c r="D24" s="172"/>
    </row>
    <row r="25" spans="2:4" ht="15">
      <c r="B25" s="148"/>
      <c r="C25" s="168" t="s">
        <v>76</v>
      </c>
      <c r="D25" s="167"/>
    </row>
    <row r="26" spans="2:4" ht="18.75" customHeight="1">
      <c r="B26" s="148"/>
      <c r="C26" s="171" t="s">
        <v>82</v>
      </c>
      <c r="D26" s="173"/>
    </row>
    <row r="27" spans="2:4" ht="15.75">
      <c r="B27" s="148"/>
      <c r="C27" s="171" t="s">
        <v>240</v>
      </c>
      <c r="D27" s="167"/>
    </row>
    <row r="28" spans="2:4" ht="15.75">
      <c r="B28" s="148"/>
      <c r="C28" s="171" t="s">
        <v>241</v>
      </c>
      <c r="D28" s="167"/>
    </row>
    <row r="29" spans="2:4" ht="15.75">
      <c r="B29" s="148"/>
      <c r="C29" s="171" t="s">
        <v>231</v>
      </c>
      <c r="D29" s="167"/>
    </row>
    <row r="30" spans="2:4" ht="15">
      <c r="B30" s="148"/>
      <c r="C30" s="168" t="s">
        <v>77</v>
      </c>
      <c r="D30" s="167"/>
    </row>
    <row r="31" spans="2:4" ht="15.75">
      <c r="B31" s="148"/>
      <c r="C31" s="171" t="s">
        <v>232</v>
      </c>
      <c r="D31" s="167"/>
    </row>
    <row r="32" spans="2:4" ht="15">
      <c r="B32" s="148"/>
      <c r="C32" s="168" t="s">
        <v>165</v>
      </c>
      <c r="D32" s="167"/>
    </row>
    <row r="33" spans="2:4" ht="15.75">
      <c r="B33" s="148"/>
      <c r="C33" s="171" t="s">
        <v>233</v>
      </c>
      <c r="D33" s="167"/>
    </row>
    <row r="34" spans="2:4" ht="15.75">
      <c r="B34" s="148"/>
      <c r="C34" s="171" t="s">
        <v>234</v>
      </c>
      <c r="D34" s="167"/>
    </row>
    <row r="35" spans="2:4" ht="15.75">
      <c r="B35" s="148"/>
      <c r="C35" s="171"/>
      <c r="D35" s="167"/>
    </row>
    <row r="36" spans="2:4" ht="15">
      <c r="B36" s="304" t="s">
        <v>242</v>
      </c>
      <c r="C36" s="149"/>
      <c r="D36" s="305"/>
    </row>
    <row r="37" spans="2:4" ht="75.75" customHeight="1">
      <c r="B37" s="319" t="s">
        <v>244</v>
      </c>
      <c r="C37" s="320"/>
      <c r="D37" s="321"/>
    </row>
    <row r="38" spans="2:4" ht="11.25" customHeight="1">
      <c r="B38" s="306"/>
      <c r="C38" s="149"/>
      <c r="D38" s="305"/>
    </row>
    <row r="39" spans="2:4" ht="90" customHeight="1" thickBot="1">
      <c r="B39" s="316" t="s">
        <v>243</v>
      </c>
      <c r="C39" s="317"/>
      <c r="D39" s="318"/>
    </row>
  </sheetData>
  <sheetProtection/>
  <mergeCells count="4">
    <mergeCell ref="B12:D12"/>
    <mergeCell ref="B14:D14"/>
    <mergeCell ref="B39:D39"/>
    <mergeCell ref="B37:D37"/>
  </mergeCells>
  <hyperlinks>
    <hyperlink ref="C29" location="TC!A1" tooltip="Cuadro 6.   Tipo de Cambio Interbancario" display="Cuadro 6.   Tipo de Cambio Interbancario"/>
    <hyperlink ref="C31" location="FISCAL!A1" tooltip="Cuadro 7.   Principales variables de las Cuentas del Sector Público" display="Cuadro 7.   Principales variables de las Cuentas del Sector Público"/>
    <hyperlink ref="C24" location="INFLACION!A1" tooltip="Cuadro 2.    Tasa de variación interanual del Indice Mensual de Precios al Consumidor (IPC)" display="Cuadro 2.    Tasa de variación interanual del Indice Mensual de Precios al Consumidor (IPC)"/>
    <hyperlink ref="C22" location="'PIB BASE 1978'!A1" tooltip="Cuadro 1.a  Oferta y Demanda Globales a Precios Constantes - Año Base 1978" display="Cuadro 1.a  Oferta y Demanda Globales a Precios Constantes - Año Base 1978"/>
    <hyperlink ref="C23" location="'PIB BASE 2000'!A1" tooltip="Cuadro 1.b. Oferta y Demanda Globales a Precios Constantes - Año Base 2000" display="Cuadro 1.b. Oferta y Demanda Globales a Precios Constantes - Año Base 2000"/>
    <hyperlink ref="C26" location="COMERCIO!A1" tooltip="Cuadro 3.   Comercio Exterior por Principales Países de Origen y Destino" display="Cuadro 3.   Comercio Exterior por Principales Países de Origen y Destino"/>
    <hyperlink ref="C33" location="'MONETARIO ARMONIZADO'!A1" tooltip="Cuadro 8.   Principales variables de las Estadísticas Monetarias y Financieras armonizadas (EMFA)" display="Cuadro 8.   Principales variables de las Estadísticas Monetarias y Financieras armonizadas (EMFA)"/>
    <hyperlink ref="C34" location="'MONETARIO NO ARMONIZADO '!A1" tooltip="Cuadro 9.   Principales variables de las cuentas monetarias no armonizadas" display="Cuadro 9.   Principales variables de las cuentas monetarias no armonizadas"/>
    <hyperlink ref="C28" location="'BOP NO ARMONIZADA'!A1" tooltip="Cuadro 5.   Principales variables de la Balanza de Pagos no armonizada" display="Cuadro 5.   Principales variables de la Balanza de Pagos no armonizada"/>
    <hyperlink ref="C27" location="'BOP ARMONIZADA'!A1" tooltip="Cuadro 4.   Principales variables de la Balanza de Pagos armonizada" display="Cuadro 4.   Principales variables de la Balanza de Pagos armonizada"/>
  </hyperlinks>
  <printOptions/>
  <pageMargins left="0.7" right="0.7" top="0.75" bottom="0.75" header="0.3" footer="0.3"/>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sheetPr>
    <tabColor theme="9"/>
  </sheetPr>
  <dimension ref="A1:AR45"/>
  <sheetViews>
    <sheetView showGridLines="0" zoomScalePageLayoutView="0" workbookViewId="0" topLeftCell="A1">
      <pane xSplit="1" ySplit="5" topLeftCell="AH6" activePane="bottomRight" state="frozen"/>
      <selection pane="topLeft" activeCell="A1" sqref="A1"/>
      <selection pane="topRight" activeCell="B1" sqref="B1"/>
      <selection pane="bottomLeft" activeCell="A12" sqref="A12"/>
      <selection pane="bottomRight" activeCell="A1" sqref="A1"/>
    </sheetView>
  </sheetViews>
  <sheetFormatPr defaultColWidth="9.140625" defaultRowHeight="12.75"/>
  <cols>
    <col min="1" max="1" width="61.421875" style="250" customWidth="1"/>
    <col min="2" max="44" width="10.28125" style="234" customWidth="1"/>
    <col min="45" max="16384" width="9.140625" style="235" customWidth="1"/>
  </cols>
  <sheetData>
    <row r="1" spans="1:44" ht="15" customHeight="1">
      <c r="A1" s="110"/>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row>
    <row r="2" spans="1:44" s="253" customFormat="1" ht="15" customHeight="1">
      <c r="A2" s="213" t="s">
        <v>22</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row>
    <row r="3" spans="1:44" s="253" customFormat="1" ht="30" customHeight="1">
      <c r="A3" s="114" t="s">
        <v>176</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213"/>
      <c r="AM3" s="322" t="s">
        <v>106</v>
      </c>
      <c r="AN3" s="322"/>
      <c r="AO3" s="322"/>
      <c r="AP3" s="322"/>
      <c r="AQ3" s="114"/>
      <c r="AR3" s="114"/>
    </row>
    <row r="4" spans="1:44" s="253" customFormat="1" ht="15" customHeight="1">
      <c r="A4" s="110"/>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row>
    <row r="5" spans="1:44" ht="15" customHeight="1">
      <c r="A5" s="175"/>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row>
    <row r="6" spans="1:44" s="252" customFormat="1" ht="15" customHeight="1">
      <c r="A6" s="177"/>
      <c r="B6" s="236">
        <v>1975</v>
      </c>
      <c r="C6" s="236">
        <v>1976</v>
      </c>
      <c r="D6" s="236">
        <v>1977</v>
      </c>
      <c r="E6" s="236">
        <v>1978</v>
      </c>
      <c r="F6" s="236">
        <v>1979</v>
      </c>
      <c r="G6" s="236">
        <v>1980</v>
      </c>
      <c r="H6" s="236">
        <v>1981</v>
      </c>
      <c r="I6" s="236">
        <v>1982</v>
      </c>
      <c r="J6" s="236">
        <v>1983</v>
      </c>
      <c r="K6" s="236">
        <v>1984</v>
      </c>
      <c r="L6" s="236">
        <v>1985</v>
      </c>
      <c r="M6" s="236">
        <v>1986</v>
      </c>
      <c r="N6" s="236">
        <v>1987</v>
      </c>
      <c r="O6" s="236">
        <v>1988</v>
      </c>
      <c r="P6" s="236">
        <v>1989</v>
      </c>
      <c r="Q6" s="236">
        <v>1990</v>
      </c>
      <c r="R6" s="236">
        <v>1991</v>
      </c>
      <c r="S6" s="236">
        <v>1992</v>
      </c>
      <c r="T6" s="236">
        <v>1993</v>
      </c>
      <c r="U6" s="236">
        <v>1994</v>
      </c>
      <c r="V6" s="236">
        <v>1995</v>
      </c>
      <c r="W6" s="236">
        <v>1996</v>
      </c>
      <c r="X6" s="236">
        <v>1997</v>
      </c>
      <c r="Y6" s="236">
        <v>1998</v>
      </c>
      <c r="Z6" s="236">
        <v>1999</v>
      </c>
      <c r="AA6" s="236">
        <v>2000</v>
      </c>
      <c r="AB6" s="236">
        <v>2001</v>
      </c>
      <c r="AC6" s="236">
        <v>2002</v>
      </c>
      <c r="AD6" s="236">
        <v>2003</v>
      </c>
      <c r="AE6" s="236">
        <v>2004</v>
      </c>
      <c r="AF6" s="236">
        <v>2005</v>
      </c>
      <c r="AG6" s="236">
        <v>2006</v>
      </c>
      <c r="AH6" s="236">
        <v>2007</v>
      </c>
      <c r="AI6" s="236">
        <v>2008</v>
      </c>
      <c r="AJ6" s="236">
        <v>2009</v>
      </c>
      <c r="AK6" s="236">
        <v>2010</v>
      </c>
      <c r="AL6" s="236">
        <v>2011</v>
      </c>
      <c r="AM6" s="236">
        <v>2012</v>
      </c>
      <c r="AN6" s="236">
        <v>2013</v>
      </c>
      <c r="AO6" s="178">
        <v>2014</v>
      </c>
      <c r="AP6" s="236">
        <v>2015</v>
      </c>
      <c r="AQ6" s="178" t="s">
        <v>245</v>
      </c>
      <c r="AR6" s="178">
        <v>2017</v>
      </c>
    </row>
    <row r="7" spans="1:44" s="252" customFormat="1" ht="15" customHeight="1">
      <c r="A7" s="237"/>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row>
    <row r="8" spans="1:44" ht="15" customHeight="1">
      <c r="A8" s="120" t="s">
        <v>69</v>
      </c>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row>
    <row r="9" spans="1:44" ht="15" customHeight="1">
      <c r="A9" s="240"/>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row>
    <row r="10" spans="1:44" ht="15" customHeight="1">
      <c r="A10" s="241" t="s">
        <v>70</v>
      </c>
      <c r="B10" s="184">
        <f aca="true" t="shared" si="0" ref="B10:AI10">SUM(B11:B15)</f>
        <v>41.8295</v>
      </c>
      <c r="C10" s="184">
        <f t="shared" si="0"/>
        <v>46.411500000000004</v>
      </c>
      <c r="D10" s="184">
        <f t="shared" si="0"/>
        <v>54.998999999999995</v>
      </c>
      <c r="E10" s="184">
        <f t="shared" si="0"/>
        <v>54.106500000000004</v>
      </c>
      <c r="F10" s="184">
        <f t="shared" si="0"/>
        <v>64.0095</v>
      </c>
      <c r="G10" s="184">
        <f t="shared" si="0"/>
        <v>86.47</v>
      </c>
      <c r="H10" s="184">
        <f t="shared" si="0"/>
        <v>67.74900000000001</v>
      </c>
      <c r="I10" s="184">
        <f t="shared" si="0"/>
        <v>54.10999999999999</v>
      </c>
      <c r="J10" s="184">
        <f t="shared" si="0"/>
        <v>61.707</v>
      </c>
      <c r="K10" s="184">
        <f t="shared" si="0"/>
        <v>47.859</v>
      </c>
      <c r="L10" s="184">
        <f t="shared" si="0"/>
        <v>25.738000000000003</v>
      </c>
      <c r="M10" s="184">
        <f t="shared" si="0"/>
        <v>25.566</v>
      </c>
      <c r="N10" s="184">
        <f t="shared" si="0"/>
        <v>27.781000000000002</v>
      </c>
      <c r="O10" s="184">
        <f t="shared" si="0"/>
        <v>24.073</v>
      </c>
      <c r="P10" s="184">
        <f t="shared" si="0"/>
        <v>29.555999999999997</v>
      </c>
      <c r="Q10" s="184">
        <f t="shared" si="0"/>
        <v>23.099999999999998</v>
      </c>
      <c r="R10" s="184">
        <f t="shared" si="0"/>
        <v>32.7</v>
      </c>
      <c r="S10" s="184">
        <f t="shared" si="0"/>
        <v>48.99999999999999</v>
      </c>
      <c r="T10" s="184">
        <f t="shared" si="0"/>
        <v>105.7</v>
      </c>
      <c r="U10" s="184">
        <f t="shared" si="0"/>
        <v>140.9</v>
      </c>
      <c r="V10" s="184">
        <f t="shared" si="0"/>
        <v>182.10000000000002</v>
      </c>
      <c r="W10" s="184">
        <f t="shared" si="0"/>
        <v>213.9</v>
      </c>
      <c r="X10" s="184">
        <f t="shared" si="0"/>
        <v>216.09999999999997</v>
      </c>
      <c r="Y10" s="184">
        <f t="shared" si="0"/>
        <v>265</v>
      </c>
      <c r="Z10" s="184">
        <f t="shared" si="0"/>
        <v>261.7</v>
      </c>
      <c r="AA10" s="184">
        <f t="shared" si="0"/>
        <v>245.5620362757213</v>
      </c>
      <c r="AB10" s="184">
        <f t="shared" si="0"/>
        <v>316.0825041910767</v>
      </c>
      <c r="AC10" s="184">
        <f t="shared" si="0"/>
        <v>275.4699667871452</v>
      </c>
      <c r="AD10" s="184">
        <f t="shared" si="0"/>
        <v>310.5738748630483</v>
      </c>
      <c r="AE10" s="184">
        <f t="shared" si="0"/>
        <v>396.1304100632235</v>
      </c>
      <c r="AF10" s="184">
        <f t="shared" si="0"/>
        <v>401.06696605</v>
      </c>
      <c r="AG10" s="184">
        <f t="shared" si="0"/>
        <v>488.5635392399999</v>
      </c>
      <c r="AH10" s="184">
        <f t="shared" si="0"/>
        <v>624.8977083799999</v>
      </c>
      <c r="AI10" s="184">
        <f t="shared" si="0"/>
        <v>696.47705607</v>
      </c>
      <c r="AJ10" s="184">
        <f aca="true" t="shared" si="1" ref="AJ10:AQ10">SUM(AJ11:AJ15)</f>
        <v>575.7239092399999</v>
      </c>
      <c r="AK10" s="184">
        <f t="shared" si="1"/>
        <v>650.4519173799999</v>
      </c>
      <c r="AL10" s="184">
        <f t="shared" si="1"/>
        <v>848.140282139999</v>
      </c>
      <c r="AM10" s="184">
        <f t="shared" si="1"/>
        <v>874.722981199999</v>
      </c>
      <c r="AN10" s="184">
        <f t="shared" si="1"/>
        <v>958.1949719900001</v>
      </c>
      <c r="AO10" s="184">
        <f t="shared" si="1"/>
        <v>995.9047955199991</v>
      </c>
      <c r="AP10" s="184">
        <f t="shared" si="1"/>
        <v>971.4249796976283</v>
      </c>
      <c r="AQ10" s="184">
        <f t="shared" si="1"/>
        <v>966.7551843987707</v>
      </c>
      <c r="AR10" s="184">
        <f>SUM(AR11:AR15)</f>
        <v>0</v>
      </c>
    </row>
    <row r="11" spans="1:44" ht="15" customHeight="1">
      <c r="A11" s="242" t="s">
        <v>147</v>
      </c>
      <c r="B11" s="181">
        <v>5.227</v>
      </c>
      <c r="C11" s="181">
        <v>6.631</v>
      </c>
      <c r="D11" s="181">
        <v>8.0015</v>
      </c>
      <c r="E11" s="181">
        <v>11.6095</v>
      </c>
      <c r="F11" s="181">
        <v>14.0975</v>
      </c>
      <c r="G11" s="181">
        <v>16.537</v>
      </c>
      <c r="H11" s="181">
        <v>14.647</v>
      </c>
      <c r="I11" s="181">
        <v>9.888</v>
      </c>
      <c r="J11" s="181">
        <v>9.605</v>
      </c>
      <c r="K11" s="181">
        <v>7.661</v>
      </c>
      <c r="L11" s="181">
        <v>7.079</v>
      </c>
      <c r="M11" s="181">
        <v>5.465</v>
      </c>
      <c r="N11" s="181">
        <v>3.487</v>
      </c>
      <c r="O11" s="181">
        <v>1.569</v>
      </c>
      <c r="P11" s="181">
        <v>2.586</v>
      </c>
      <c r="Q11" s="181">
        <v>1.5</v>
      </c>
      <c r="R11" s="181">
        <v>2.6</v>
      </c>
      <c r="S11" s="181">
        <v>4.1</v>
      </c>
      <c r="T11" s="181">
        <v>10.5</v>
      </c>
      <c r="U11" s="181">
        <v>21.5</v>
      </c>
      <c r="V11" s="181">
        <v>23.5</v>
      </c>
      <c r="W11" s="181">
        <v>27.2</v>
      </c>
      <c r="X11" s="181">
        <v>28.1</v>
      </c>
      <c r="Y11" s="181">
        <v>24.6</v>
      </c>
      <c r="Z11" s="181">
        <v>27.3</v>
      </c>
      <c r="AA11" s="181">
        <v>28.06001484538974</v>
      </c>
      <c r="AB11" s="181">
        <v>34.16016349566162</v>
      </c>
      <c r="AC11" s="181">
        <v>28.64165435178248</v>
      </c>
      <c r="AD11" s="181">
        <v>33.17339062794605</v>
      </c>
      <c r="AE11" s="181">
        <v>30.64294509752009</v>
      </c>
      <c r="AF11" s="181">
        <v>32.38055516</v>
      </c>
      <c r="AG11" s="181">
        <v>44.93439793</v>
      </c>
      <c r="AH11" s="181">
        <v>59.14795499</v>
      </c>
      <c r="AI11" s="181">
        <v>70.49745652</v>
      </c>
      <c r="AJ11" s="181">
        <v>61.4047600699999</v>
      </c>
      <c r="AK11" s="181">
        <v>84.80498095</v>
      </c>
      <c r="AL11" s="181">
        <v>116.31885319</v>
      </c>
      <c r="AM11" s="181">
        <v>104.42257588</v>
      </c>
      <c r="AN11" s="181">
        <v>109.3403623</v>
      </c>
      <c r="AO11" s="181">
        <v>112.67483259000001</v>
      </c>
      <c r="AP11" s="181">
        <v>96.21513414579292</v>
      </c>
      <c r="AQ11" s="181">
        <v>105.37328374628075</v>
      </c>
      <c r="AR11" s="181" t="s">
        <v>1</v>
      </c>
    </row>
    <row r="12" spans="1:44" ht="15" customHeight="1">
      <c r="A12" s="243" t="s">
        <v>148</v>
      </c>
      <c r="B12" s="184">
        <v>0</v>
      </c>
      <c r="C12" s="184">
        <v>0</v>
      </c>
      <c r="D12" s="184">
        <v>0</v>
      </c>
      <c r="E12" s="184">
        <v>0</v>
      </c>
      <c r="F12" s="184">
        <v>0</v>
      </c>
      <c r="G12" s="184">
        <v>0</v>
      </c>
      <c r="H12" s="184">
        <v>2.273</v>
      </c>
      <c r="I12" s="184">
        <v>10.029</v>
      </c>
      <c r="J12" s="184">
        <v>13.842</v>
      </c>
      <c r="K12" s="184">
        <v>13.772</v>
      </c>
      <c r="L12" s="184">
        <v>7.998</v>
      </c>
      <c r="M12" s="184">
        <v>7.403</v>
      </c>
      <c r="N12" s="184">
        <v>10.362</v>
      </c>
      <c r="O12" s="184">
        <v>10.809</v>
      </c>
      <c r="P12" s="184">
        <v>10.961</v>
      </c>
      <c r="Q12" s="184">
        <v>9.2</v>
      </c>
      <c r="R12" s="184">
        <v>16.4</v>
      </c>
      <c r="S12" s="184">
        <v>23.3</v>
      </c>
      <c r="T12" s="184">
        <v>32.7</v>
      </c>
      <c r="U12" s="184">
        <v>43.5</v>
      </c>
      <c r="V12" s="184">
        <v>51.9</v>
      </c>
      <c r="W12" s="184">
        <v>59.1</v>
      </c>
      <c r="X12" s="184">
        <v>61</v>
      </c>
      <c r="Y12" s="184">
        <v>83.3</v>
      </c>
      <c r="Z12" s="184">
        <v>83.3</v>
      </c>
      <c r="AA12" s="184">
        <v>111.45269964937758</v>
      </c>
      <c r="AB12" s="184">
        <v>128.8228006691541</v>
      </c>
      <c r="AC12" s="184">
        <v>146.9522788637206</v>
      </c>
      <c r="AD12" s="184">
        <v>152.21327102152077</v>
      </c>
      <c r="AE12" s="184">
        <v>178.85772028606792</v>
      </c>
      <c r="AF12" s="184">
        <v>170.93670024000002</v>
      </c>
      <c r="AG12" s="184">
        <v>189.63258230000002</v>
      </c>
      <c r="AH12" s="184">
        <v>242.91371672</v>
      </c>
      <c r="AI12" s="184">
        <v>254.07875056999998</v>
      </c>
      <c r="AJ12" s="184">
        <v>200.90479403999998</v>
      </c>
      <c r="AK12" s="184">
        <v>219.46587284</v>
      </c>
      <c r="AL12" s="184">
        <v>298.497179959999</v>
      </c>
      <c r="AM12" s="184">
        <v>297.22007296</v>
      </c>
      <c r="AN12" s="184">
        <v>334.31955933</v>
      </c>
      <c r="AO12" s="184">
        <v>323.737603979999</v>
      </c>
      <c r="AP12" s="184">
        <v>331.5337353109588</v>
      </c>
      <c r="AQ12" s="184">
        <v>334.91018604401154</v>
      </c>
      <c r="AR12" s="184" t="s">
        <v>1</v>
      </c>
    </row>
    <row r="13" spans="1:44" ht="15" customHeight="1">
      <c r="A13" s="242" t="s">
        <v>149</v>
      </c>
      <c r="B13" s="181">
        <v>11.2525</v>
      </c>
      <c r="C13" s="181">
        <v>16.0695</v>
      </c>
      <c r="D13" s="181">
        <v>21.586</v>
      </c>
      <c r="E13" s="181">
        <v>25.7335</v>
      </c>
      <c r="F13" s="181">
        <v>31.752</v>
      </c>
      <c r="G13" s="181">
        <v>38.098</v>
      </c>
      <c r="H13" s="181">
        <v>30.611</v>
      </c>
      <c r="I13" s="181">
        <v>24.758</v>
      </c>
      <c r="J13" s="181">
        <v>28.232</v>
      </c>
      <c r="K13" s="181">
        <v>11.682</v>
      </c>
      <c r="L13" s="181">
        <v>3.965</v>
      </c>
      <c r="M13" s="181">
        <v>8.097</v>
      </c>
      <c r="N13" s="181">
        <v>10.669</v>
      </c>
      <c r="O13" s="181">
        <v>8.405</v>
      </c>
      <c r="P13" s="181">
        <v>12.405</v>
      </c>
      <c r="Q13" s="181">
        <v>10.5</v>
      </c>
      <c r="R13" s="181">
        <v>8.9</v>
      </c>
      <c r="S13" s="181">
        <v>11.9</v>
      </c>
      <c r="T13" s="181">
        <v>25.5</v>
      </c>
      <c r="U13" s="181">
        <v>34.7</v>
      </c>
      <c r="V13" s="181">
        <v>49.2</v>
      </c>
      <c r="W13" s="181">
        <v>56.1</v>
      </c>
      <c r="X13" s="181">
        <v>57.8</v>
      </c>
      <c r="Y13" s="181">
        <v>88.7</v>
      </c>
      <c r="Z13" s="181">
        <v>72.9</v>
      </c>
      <c r="AA13" s="181">
        <v>75.40970803901445</v>
      </c>
      <c r="AB13" s="181">
        <v>123.3783605869429</v>
      </c>
      <c r="AC13" s="181">
        <v>78.53054902335131</v>
      </c>
      <c r="AD13" s="181">
        <v>78.88794112743268</v>
      </c>
      <c r="AE13" s="181">
        <v>119.43019570134098</v>
      </c>
      <c r="AF13" s="181">
        <v>108.03403014</v>
      </c>
      <c r="AG13" s="181">
        <v>140.36342515</v>
      </c>
      <c r="AH13" s="181">
        <v>173.7957265</v>
      </c>
      <c r="AI13" s="181">
        <v>210.6707528</v>
      </c>
      <c r="AJ13" s="181">
        <v>175.99529142</v>
      </c>
      <c r="AK13" s="181">
        <v>193.8555595</v>
      </c>
      <c r="AL13" s="181">
        <v>235.44085791999998</v>
      </c>
      <c r="AM13" s="181">
        <v>215.174829459999</v>
      </c>
      <c r="AN13" s="181">
        <v>259.29974574</v>
      </c>
      <c r="AO13" s="181">
        <v>256.41851821</v>
      </c>
      <c r="AP13" s="181">
        <v>236.40276058531953</v>
      </c>
      <c r="AQ13" s="181">
        <v>236.18703645038195</v>
      </c>
      <c r="AR13" s="181" t="s">
        <v>1</v>
      </c>
    </row>
    <row r="14" spans="1:44" ht="15" customHeight="1">
      <c r="A14" s="243" t="s">
        <v>150</v>
      </c>
      <c r="B14" s="184">
        <v>10.1125</v>
      </c>
      <c r="C14" s="184">
        <v>13.025</v>
      </c>
      <c r="D14" s="184">
        <v>13.851</v>
      </c>
      <c r="E14" s="184">
        <v>11.856</v>
      </c>
      <c r="F14" s="184">
        <v>14.12</v>
      </c>
      <c r="G14" s="184">
        <v>29.255</v>
      </c>
      <c r="H14" s="184">
        <v>18.382</v>
      </c>
      <c r="I14" s="184">
        <v>7.202</v>
      </c>
      <c r="J14" s="184">
        <v>9.663</v>
      </c>
      <c r="K14" s="184">
        <v>14.608</v>
      </c>
      <c r="L14" s="184">
        <v>6.501</v>
      </c>
      <c r="M14" s="184">
        <v>2.504</v>
      </c>
      <c r="N14" s="184">
        <v>1.413</v>
      </c>
      <c r="O14" s="184">
        <v>1.077</v>
      </c>
      <c r="P14" s="184">
        <v>2.21</v>
      </c>
      <c r="Q14" s="184">
        <v>1.7</v>
      </c>
      <c r="R14" s="184">
        <v>4.2</v>
      </c>
      <c r="S14" s="184">
        <v>8.9</v>
      </c>
      <c r="T14" s="184">
        <v>36.5</v>
      </c>
      <c r="U14" s="184">
        <v>40.2</v>
      </c>
      <c r="V14" s="184">
        <v>56.2</v>
      </c>
      <c r="W14" s="184">
        <v>64</v>
      </c>
      <c r="X14" s="184">
        <v>66.1</v>
      </c>
      <c r="Y14" s="184">
        <v>65.7</v>
      </c>
      <c r="Z14" s="184">
        <v>73.7</v>
      </c>
      <c r="AA14" s="184">
        <v>29.13961374193954</v>
      </c>
      <c r="AB14" s="184">
        <v>25.321179439318062</v>
      </c>
      <c r="AC14" s="184">
        <v>17.84548454829079</v>
      </c>
      <c r="AD14" s="184">
        <v>43.48950600614879</v>
      </c>
      <c r="AE14" s="184">
        <v>63.999166908294505</v>
      </c>
      <c r="AF14" s="184">
        <v>75.84138632999999</v>
      </c>
      <c r="AG14" s="184">
        <v>99.16746795999991</v>
      </c>
      <c r="AH14" s="184">
        <v>134.79140299000002</v>
      </c>
      <c r="AI14" s="184">
        <v>137.43717225</v>
      </c>
      <c r="AJ14" s="184">
        <v>107.50134419</v>
      </c>
      <c r="AK14" s="184">
        <v>120.40828323999999</v>
      </c>
      <c r="AL14" s="184">
        <v>157.19639389</v>
      </c>
      <c r="AM14" s="184">
        <v>211.19769566999997</v>
      </c>
      <c r="AN14" s="184">
        <v>204.09356707</v>
      </c>
      <c r="AO14" s="184">
        <v>240.68282293000001</v>
      </c>
      <c r="AP14" s="184">
        <v>217.42068638512177</v>
      </c>
      <c r="AQ14" s="184">
        <v>219.1565776080964</v>
      </c>
      <c r="AR14" s="184" t="s">
        <v>1</v>
      </c>
    </row>
    <row r="15" spans="1:44" ht="15" customHeight="1">
      <c r="A15" s="242" t="s">
        <v>151</v>
      </c>
      <c r="B15" s="181">
        <v>15.2375</v>
      </c>
      <c r="C15" s="181">
        <v>10.686</v>
      </c>
      <c r="D15" s="181">
        <v>11.5605</v>
      </c>
      <c r="E15" s="181">
        <v>4.9075</v>
      </c>
      <c r="F15" s="181">
        <v>4.04</v>
      </c>
      <c r="G15" s="181">
        <v>2.58</v>
      </c>
      <c r="H15" s="181">
        <v>1.836</v>
      </c>
      <c r="I15" s="181">
        <v>2.233</v>
      </c>
      <c r="J15" s="181">
        <v>0.365</v>
      </c>
      <c r="K15" s="181">
        <v>0.136</v>
      </c>
      <c r="L15" s="181">
        <v>0.195</v>
      </c>
      <c r="M15" s="181">
        <v>2.097</v>
      </c>
      <c r="N15" s="181">
        <v>1.85</v>
      </c>
      <c r="O15" s="181">
        <v>2.213</v>
      </c>
      <c r="P15" s="181">
        <v>1.394</v>
      </c>
      <c r="Q15" s="181">
        <v>0.2</v>
      </c>
      <c r="R15" s="181">
        <v>0.6</v>
      </c>
      <c r="S15" s="181">
        <v>0.8</v>
      </c>
      <c r="T15" s="181">
        <v>0.5</v>
      </c>
      <c r="U15" s="181">
        <v>1</v>
      </c>
      <c r="V15" s="181">
        <v>1.3</v>
      </c>
      <c r="W15" s="181">
        <v>7.5</v>
      </c>
      <c r="X15" s="181">
        <v>3.1</v>
      </c>
      <c r="Y15" s="181">
        <v>2.7</v>
      </c>
      <c r="Z15" s="181">
        <v>4.5</v>
      </c>
      <c r="AA15" s="181">
        <v>1.5</v>
      </c>
      <c r="AB15" s="181">
        <v>4.4</v>
      </c>
      <c r="AC15" s="181">
        <v>3.5</v>
      </c>
      <c r="AD15" s="181">
        <v>2.80976608</v>
      </c>
      <c r="AE15" s="181">
        <v>3.20038207</v>
      </c>
      <c r="AF15" s="181">
        <v>13.87429418</v>
      </c>
      <c r="AG15" s="181">
        <v>14.465665900000001</v>
      </c>
      <c r="AH15" s="181">
        <v>14.24890718</v>
      </c>
      <c r="AI15" s="181">
        <v>23.79292393</v>
      </c>
      <c r="AJ15" s="181">
        <v>29.91771952</v>
      </c>
      <c r="AK15" s="181">
        <v>31.917220850000003</v>
      </c>
      <c r="AL15" s="181">
        <v>40.68699718</v>
      </c>
      <c r="AM15" s="181">
        <v>46.70780723</v>
      </c>
      <c r="AN15" s="181">
        <v>51.141737549999995</v>
      </c>
      <c r="AO15" s="181">
        <v>62.39101781</v>
      </c>
      <c r="AP15" s="181">
        <v>89.8526632704352</v>
      </c>
      <c r="AQ15" s="181">
        <v>71.12810055</v>
      </c>
      <c r="AR15" s="181" t="s">
        <v>1</v>
      </c>
    </row>
    <row r="16" spans="1:44" ht="15" customHeight="1">
      <c r="A16" s="123" t="s">
        <v>71</v>
      </c>
      <c r="B16" s="184">
        <v>153.7735</v>
      </c>
      <c r="C16" s="184">
        <v>225.7745</v>
      </c>
      <c r="D16" s="184">
        <v>251.0255</v>
      </c>
      <c r="E16" s="184">
        <v>337.895</v>
      </c>
      <c r="F16" s="184">
        <v>431.547</v>
      </c>
      <c r="G16" s="184">
        <v>427.702</v>
      </c>
      <c r="H16" s="184">
        <v>408.637</v>
      </c>
      <c r="I16" s="184">
        <v>338.738</v>
      </c>
      <c r="J16" s="184">
        <v>362.57</v>
      </c>
      <c r="K16" s="184">
        <v>377.876</v>
      </c>
      <c r="L16" s="184">
        <v>367.681</v>
      </c>
      <c r="M16" s="184">
        <v>410.738</v>
      </c>
      <c r="N16" s="184">
        <v>423.821</v>
      </c>
      <c r="O16" s="184">
        <v>391.394</v>
      </c>
      <c r="P16" s="184">
        <v>409.763</v>
      </c>
      <c r="Q16" s="184">
        <v>410.4</v>
      </c>
      <c r="R16" s="184">
        <v>403.3</v>
      </c>
      <c r="S16" s="184">
        <v>419.9</v>
      </c>
      <c r="T16" s="184">
        <v>432.2</v>
      </c>
      <c r="U16" s="184">
        <v>470.433</v>
      </c>
      <c r="V16" s="184">
        <v>608.2</v>
      </c>
      <c r="W16" s="184">
        <v>612.4</v>
      </c>
      <c r="X16" s="184">
        <v>666.2</v>
      </c>
      <c r="Y16" s="184">
        <v>686</v>
      </c>
      <c r="Z16" s="184">
        <v>572.4</v>
      </c>
      <c r="AA16" s="184">
        <v>604.2</v>
      </c>
      <c r="AB16" s="184">
        <v>607.6</v>
      </c>
      <c r="AC16" s="184">
        <v>665.2</v>
      </c>
      <c r="AD16" s="184">
        <v>601.9405946054342</v>
      </c>
      <c r="AE16" s="184">
        <v>681.4612230007803</v>
      </c>
      <c r="AF16" s="184">
        <v>904.72897629</v>
      </c>
      <c r="AG16" s="184">
        <v>874.73133352</v>
      </c>
      <c r="AH16" s="184">
        <v>1058.9014851</v>
      </c>
      <c r="AI16" s="184">
        <v>1106.93650965</v>
      </c>
      <c r="AJ16" s="184">
        <v>943.755161699999</v>
      </c>
      <c r="AK16" s="184">
        <v>1034.75046022</v>
      </c>
      <c r="AL16" s="184">
        <v>1269.1257535</v>
      </c>
      <c r="AM16" s="184">
        <v>1432.3382151800001</v>
      </c>
      <c r="AN16" s="184">
        <v>1371.0919912699999</v>
      </c>
      <c r="AO16" s="184">
        <v>1417.1456745</v>
      </c>
      <c r="AP16" s="184">
        <v>1397.3940692953286</v>
      </c>
      <c r="AQ16" s="184">
        <v>1455.870614626249</v>
      </c>
      <c r="AR16" s="184" t="s">
        <v>1</v>
      </c>
    </row>
    <row r="17" spans="1:44" ht="15" customHeight="1">
      <c r="A17" s="125" t="s">
        <v>72</v>
      </c>
      <c r="B17" s="181">
        <v>0.7395</v>
      </c>
      <c r="C17" s="181">
        <v>2.285</v>
      </c>
      <c r="D17" s="181">
        <v>0.161</v>
      </c>
      <c r="E17" s="181">
        <v>0.2315</v>
      </c>
      <c r="F17" s="181">
        <v>1.017</v>
      </c>
      <c r="G17" s="181">
        <v>0.613</v>
      </c>
      <c r="H17" s="181">
        <v>0.329</v>
      </c>
      <c r="I17" s="181">
        <v>4.354</v>
      </c>
      <c r="J17" s="181">
        <v>0.07</v>
      </c>
      <c r="K17" s="181">
        <v>0.113</v>
      </c>
      <c r="L17" s="181">
        <v>7.288</v>
      </c>
      <c r="M17" s="181">
        <v>0.61</v>
      </c>
      <c r="N17" s="181">
        <v>1.814</v>
      </c>
      <c r="O17" s="181">
        <v>6.239</v>
      </c>
      <c r="P17" s="181">
        <v>0.563</v>
      </c>
      <c r="Q17" s="181">
        <v>2.4</v>
      </c>
      <c r="R17" s="181">
        <v>3.7</v>
      </c>
      <c r="S17" s="181">
        <v>2.3</v>
      </c>
      <c r="T17" s="181">
        <v>4.2</v>
      </c>
      <c r="U17" s="181">
        <v>2</v>
      </c>
      <c r="V17" s="181">
        <v>2.5</v>
      </c>
      <c r="W17" s="181">
        <v>4.1</v>
      </c>
      <c r="X17" s="181">
        <v>4.5</v>
      </c>
      <c r="Y17" s="181">
        <v>6</v>
      </c>
      <c r="Z17" s="181">
        <v>1.4</v>
      </c>
      <c r="AA17" s="181">
        <v>4.1</v>
      </c>
      <c r="AB17" s="181">
        <v>7.395</v>
      </c>
      <c r="AC17" s="181">
        <v>11.2</v>
      </c>
      <c r="AD17" s="181">
        <v>37.44456080533226</v>
      </c>
      <c r="AE17" s="181">
        <v>42.083035456700046</v>
      </c>
      <c r="AF17" s="181">
        <v>48.7447078799999</v>
      </c>
      <c r="AG17" s="181">
        <v>71.83064173999999</v>
      </c>
      <c r="AH17" s="181">
        <v>112.93741437</v>
      </c>
      <c r="AI17" s="181">
        <v>181.00506467</v>
      </c>
      <c r="AJ17" s="181">
        <v>61.30222031</v>
      </c>
      <c r="AK17" s="181">
        <v>92.19217021</v>
      </c>
      <c r="AL17" s="181">
        <v>133.88922901</v>
      </c>
      <c r="AM17" s="181">
        <v>121.26832033</v>
      </c>
      <c r="AN17" s="181">
        <v>134.64609269</v>
      </c>
      <c r="AO17" s="181">
        <v>179.96511916</v>
      </c>
      <c r="AP17" s="181">
        <v>93.39450573074365</v>
      </c>
      <c r="AQ17" s="181">
        <v>112.50255437974359</v>
      </c>
      <c r="AR17" s="181" t="s">
        <v>1</v>
      </c>
    </row>
    <row r="18" spans="1:44" ht="15" customHeight="1">
      <c r="A18" s="123" t="s">
        <v>73</v>
      </c>
      <c r="B18" s="184">
        <v>63.366</v>
      </c>
      <c r="C18" s="184">
        <v>90.3805</v>
      </c>
      <c r="D18" s="184">
        <v>150.036</v>
      </c>
      <c r="E18" s="184">
        <v>161.2915</v>
      </c>
      <c r="F18" s="184">
        <v>182.5485</v>
      </c>
      <c r="G18" s="184">
        <v>226.716</v>
      </c>
      <c r="H18" s="184">
        <v>182.18</v>
      </c>
      <c r="I18" s="184">
        <v>176.113</v>
      </c>
      <c r="J18" s="184">
        <v>154.71099999999998</v>
      </c>
      <c r="K18" s="184">
        <v>195.194</v>
      </c>
      <c r="L18" s="184">
        <v>261.765</v>
      </c>
      <c r="M18" s="184">
        <v>294.67</v>
      </c>
      <c r="N18" s="184">
        <v>241.78199999999998</v>
      </c>
      <c r="O18" s="184">
        <v>289.95599999999996</v>
      </c>
      <c r="P18" s="184">
        <v>313.43600000000004</v>
      </c>
      <c r="Q18" s="184">
        <v>285.8</v>
      </c>
      <c r="R18" s="184">
        <v>277.6</v>
      </c>
      <c r="S18" s="184">
        <v>246</v>
      </c>
      <c r="T18" s="184">
        <v>239.7</v>
      </c>
      <c r="U18" s="184">
        <v>236.505</v>
      </c>
      <c r="V18" s="184">
        <v>297.7</v>
      </c>
      <c r="W18" s="184">
        <v>353.8</v>
      </c>
      <c r="X18" s="184">
        <v>417.3</v>
      </c>
      <c r="Y18" s="184">
        <v>385.1</v>
      </c>
      <c r="Z18" s="184">
        <v>213.9</v>
      </c>
      <c r="AA18" s="184">
        <v>300.8699</v>
      </c>
      <c r="AB18" s="184">
        <v>228.7</v>
      </c>
      <c r="AC18" s="184">
        <v>230.1</v>
      </c>
      <c r="AD18" s="184">
        <v>302.176584979287</v>
      </c>
      <c r="AE18" s="184">
        <v>376.6201510103698</v>
      </c>
      <c r="AF18" s="184">
        <v>379.44820491999997</v>
      </c>
      <c r="AG18" s="184">
        <v>499.86805691999996</v>
      </c>
      <c r="AH18" s="184">
        <v>542.88501646</v>
      </c>
      <c r="AI18" s="184">
        <v>546.37301135</v>
      </c>
      <c r="AJ18" s="184">
        <v>528.2437263800001</v>
      </c>
      <c r="AK18" s="184">
        <v>663.72235518</v>
      </c>
      <c r="AL18" s="184">
        <v>1097.2476844799999</v>
      </c>
      <c r="AM18" s="184">
        <v>1299.1594402194232</v>
      </c>
      <c r="AN18" s="184">
        <v>790.5551046976095</v>
      </c>
      <c r="AO18" s="184">
        <v>898.4536309578527</v>
      </c>
      <c r="AP18" s="184">
        <v>944.5548502669998</v>
      </c>
      <c r="AQ18" s="184">
        <v>980.647179195318</v>
      </c>
      <c r="AR18" s="184" t="s">
        <v>1</v>
      </c>
    </row>
    <row r="19" spans="1:44" ht="15" customHeight="1">
      <c r="A19" s="244"/>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row>
    <row r="20" spans="1:44" ht="15" customHeight="1">
      <c r="A20" s="120" t="s">
        <v>74</v>
      </c>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row>
    <row r="21" spans="1:44" ht="15" customHeight="1">
      <c r="A21" s="240"/>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row>
    <row r="22" spans="1:44" ht="15" customHeight="1">
      <c r="A22" s="241" t="s">
        <v>70</v>
      </c>
      <c r="B22" s="184">
        <f aca="true" t="shared" si="2" ref="B22:AI22">SUM(B23:B27)</f>
        <v>51.713499999999996</v>
      </c>
      <c r="C22" s="184">
        <f t="shared" si="2"/>
        <v>58.441</v>
      </c>
      <c r="D22" s="184">
        <f t="shared" si="2"/>
        <v>71.183</v>
      </c>
      <c r="E22" s="184">
        <f t="shared" si="2"/>
        <v>91.5635</v>
      </c>
      <c r="F22" s="184">
        <f t="shared" si="2"/>
        <v>97.65</v>
      </c>
      <c r="G22" s="184">
        <f t="shared" si="2"/>
        <v>123.55</v>
      </c>
      <c r="H22" s="184">
        <f t="shared" si="2"/>
        <v>118.05</v>
      </c>
      <c r="I22" s="184">
        <f t="shared" si="2"/>
        <v>86.9</v>
      </c>
      <c r="J22" s="184">
        <f t="shared" si="2"/>
        <v>104.75</v>
      </c>
      <c r="K22" s="184">
        <f t="shared" si="2"/>
        <v>98.95</v>
      </c>
      <c r="L22" s="184">
        <f t="shared" si="2"/>
        <v>95.75</v>
      </c>
      <c r="M22" s="184">
        <f t="shared" si="2"/>
        <v>85.05</v>
      </c>
      <c r="N22" s="184">
        <f t="shared" si="2"/>
        <v>60.349999999999994</v>
      </c>
      <c r="O22" s="184">
        <f t="shared" si="2"/>
        <v>58.9</v>
      </c>
      <c r="P22" s="184">
        <f t="shared" si="2"/>
        <v>76.5</v>
      </c>
      <c r="Q22" s="184">
        <f t="shared" si="2"/>
        <v>75.5</v>
      </c>
      <c r="R22" s="184">
        <f t="shared" si="2"/>
        <v>98.19999999999999</v>
      </c>
      <c r="S22" s="184">
        <f t="shared" si="2"/>
        <v>116.2</v>
      </c>
      <c r="T22" s="184">
        <f t="shared" si="2"/>
        <v>199.99999999999997</v>
      </c>
      <c r="U22" s="184">
        <f t="shared" si="2"/>
        <v>215.60000000000002</v>
      </c>
      <c r="V22" s="184">
        <f t="shared" si="2"/>
        <v>295</v>
      </c>
      <c r="W22" s="184">
        <f t="shared" si="2"/>
        <v>314.09999999999997</v>
      </c>
      <c r="X22" s="184">
        <f t="shared" si="2"/>
        <v>355.00000000000006</v>
      </c>
      <c r="Y22" s="184">
        <f t="shared" si="2"/>
        <v>508.5</v>
      </c>
      <c r="Z22" s="184">
        <f t="shared" si="2"/>
        <v>547</v>
      </c>
      <c r="AA22" s="184">
        <f t="shared" si="2"/>
        <v>599.4768</v>
      </c>
      <c r="AB22" s="184">
        <f t="shared" si="2"/>
        <v>634.44</v>
      </c>
      <c r="AC22" s="184">
        <f t="shared" si="2"/>
        <v>583.406032</v>
      </c>
      <c r="AD22" s="184">
        <f t="shared" si="2"/>
        <v>588.5857434000001</v>
      </c>
      <c r="AE22" s="184">
        <f t="shared" si="2"/>
        <v>669.04344474</v>
      </c>
      <c r="AF22" s="184">
        <f t="shared" si="2"/>
        <v>1039.507391799999</v>
      </c>
      <c r="AG22" s="184">
        <f t="shared" si="2"/>
        <v>1235.424141879999</v>
      </c>
      <c r="AH22" s="184">
        <f t="shared" si="2"/>
        <v>1508.518887479999</v>
      </c>
      <c r="AI22" s="184">
        <f t="shared" si="2"/>
        <v>1738.177882649999</v>
      </c>
      <c r="AJ22" s="184">
        <f aca="true" t="shared" si="3" ref="AJ22:AO22">SUM(AJ23:AJ27)</f>
        <v>1489.4091297999992</v>
      </c>
      <c r="AK22" s="184">
        <f t="shared" si="3"/>
        <v>1254.4624578999997</v>
      </c>
      <c r="AL22" s="184">
        <f t="shared" si="3"/>
        <v>1741.880208259998</v>
      </c>
      <c r="AM22" s="184">
        <f t="shared" si="3"/>
        <v>1925.80070145</v>
      </c>
      <c r="AN22" s="184">
        <f t="shared" si="3"/>
        <v>1841.4049994499999</v>
      </c>
      <c r="AO22" s="184">
        <f t="shared" si="3"/>
        <v>1808.577058969999</v>
      </c>
      <c r="AP22" s="184">
        <f>SUM(AP23:AP27)</f>
        <v>1802.5114787843</v>
      </c>
      <c r="AQ22" s="184">
        <f>SUM(AQ23:AQ27)</f>
        <v>1773.9903367481</v>
      </c>
      <c r="AR22" s="184">
        <f>SUM(AR23:AR27)</f>
        <v>0</v>
      </c>
    </row>
    <row r="23" spans="1:44" ht="15" customHeight="1">
      <c r="A23" s="242" t="s">
        <v>147</v>
      </c>
      <c r="B23" s="181">
        <v>14.2195</v>
      </c>
      <c r="C23" s="181">
        <v>15.0665</v>
      </c>
      <c r="D23" s="181">
        <v>19.392</v>
      </c>
      <c r="E23" s="181">
        <v>25.6055</v>
      </c>
      <c r="F23" s="181">
        <v>29.5</v>
      </c>
      <c r="G23" s="181">
        <v>31.35</v>
      </c>
      <c r="H23" s="181">
        <v>42.5</v>
      </c>
      <c r="I23" s="181">
        <v>26.1</v>
      </c>
      <c r="J23" s="181">
        <v>34.25</v>
      </c>
      <c r="K23" s="181">
        <v>44.6</v>
      </c>
      <c r="L23" s="181">
        <v>37.55</v>
      </c>
      <c r="M23" s="181">
        <v>32.95</v>
      </c>
      <c r="N23" s="181">
        <v>18.9</v>
      </c>
      <c r="O23" s="181">
        <v>12.2</v>
      </c>
      <c r="P23" s="181">
        <v>12.8</v>
      </c>
      <c r="Q23" s="181">
        <v>14.6</v>
      </c>
      <c r="R23" s="181">
        <v>22.4</v>
      </c>
      <c r="S23" s="181">
        <v>26.8</v>
      </c>
      <c r="T23" s="181">
        <v>55.3</v>
      </c>
      <c r="U23" s="181">
        <v>47.9</v>
      </c>
      <c r="V23" s="181">
        <v>57.4</v>
      </c>
      <c r="W23" s="181">
        <v>59.3</v>
      </c>
      <c r="X23" s="181">
        <v>56.6</v>
      </c>
      <c r="Y23" s="181">
        <v>87.9</v>
      </c>
      <c r="Z23" s="181">
        <v>97.8</v>
      </c>
      <c r="AA23" s="181">
        <v>100.9</v>
      </c>
      <c r="AB23" s="181">
        <v>103</v>
      </c>
      <c r="AC23" s="181">
        <v>132.39862399999998</v>
      </c>
      <c r="AD23" s="181">
        <v>142.390448</v>
      </c>
      <c r="AE23" s="181">
        <v>170.86547199999998</v>
      </c>
      <c r="AF23" s="181">
        <v>251.37015041</v>
      </c>
      <c r="AG23" s="181">
        <v>279.67778188</v>
      </c>
      <c r="AH23" s="181">
        <v>324.470053559999</v>
      </c>
      <c r="AI23" s="181">
        <v>349.23702176</v>
      </c>
      <c r="AJ23" s="181">
        <v>305.09621</v>
      </c>
      <c r="AK23" s="181">
        <v>282.04309471</v>
      </c>
      <c r="AL23" s="181">
        <v>364.473237669999</v>
      </c>
      <c r="AM23" s="181">
        <v>384.84041485</v>
      </c>
      <c r="AN23" s="181">
        <v>355.50610345999996</v>
      </c>
      <c r="AO23" s="181">
        <v>329.28328589999995</v>
      </c>
      <c r="AP23" s="181">
        <v>330.62423284639993</v>
      </c>
      <c r="AQ23" s="181">
        <v>330.5535101490999</v>
      </c>
      <c r="AR23" s="181" t="s">
        <v>1</v>
      </c>
    </row>
    <row r="24" spans="1:44" ht="15" customHeight="1">
      <c r="A24" s="243" t="s">
        <v>148</v>
      </c>
      <c r="B24" s="184">
        <v>0</v>
      </c>
      <c r="C24" s="184">
        <v>0</v>
      </c>
      <c r="D24" s="184">
        <v>0</v>
      </c>
      <c r="E24" s="184">
        <v>0</v>
      </c>
      <c r="F24" s="184">
        <v>0</v>
      </c>
      <c r="G24" s="184">
        <v>0</v>
      </c>
      <c r="H24" s="184">
        <v>1.5</v>
      </c>
      <c r="I24" s="184">
        <v>3.85</v>
      </c>
      <c r="J24" s="184">
        <v>8.25</v>
      </c>
      <c r="K24" s="184">
        <v>8.9</v>
      </c>
      <c r="L24" s="184">
        <v>11.05</v>
      </c>
      <c r="M24" s="184">
        <v>13.3</v>
      </c>
      <c r="N24" s="184">
        <v>12.65</v>
      </c>
      <c r="O24" s="184">
        <v>12.1</v>
      </c>
      <c r="P24" s="184">
        <v>13.5</v>
      </c>
      <c r="Q24" s="184">
        <v>15.4</v>
      </c>
      <c r="R24" s="184">
        <v>20.7</v>
      </c>
      <c r="S24" s="184">
        <v>30.7</v>
      </c>
      <c r="T24" s="184">
        <v>50.3</v>
      </c>
      <c r="U24" s="184">
        <v>59</v>
      </c>
      <c r="V24" s="184">
        <v>83.6</v>
      </c>
      <c r="W24" s="184">
        <v>89.4</v>
      </c>
      <c r="X24" s="184">
        <v>113.4</v>
      </c>
      <c r="Y24" s="184">
        <v>156.4</v>
      </c>
      <c r="Z24" s="184">
        <v>180.4</v>
      </c>
      <c r="AA24" s="184">
        <v>225.1</v>
      </c>
      <c r="AB24" s="184">
        <v>184</v>
      </c>
      <c r="AC24" s="184">
        <v>148.790608</v>
      </c>
      <c r="AD24" s="184">
        <v>154.750448</v>
      </c>
      <c r="AE24" s="184">
        <v>160.112368</v>
      </c>
      <c r="AF24" s="184">
        <v>279.77747761</v>
      </c>
      <c r="AG24" s="184">
        <v>320.47613537</v>
      </c>
      <c r="AH24" s="184">
        <v>406.88155764</v>
      </c>
      <c r="AI24" s="184">
        <v>482.199692609999</v>
      </c>
      <c r="AJ24" s="184">
        <v>397.504561489999</v>
      </c>
      <c r="AK24" s="184">
        <v>313.89948744</v>
      </c>
      <c r="AL24" s="184">
        <v>485.672211</v>
      </c>
      <c r="AM24" s="184">
        <v>555.52104751</v>
      </c>
      <c r="AN24" s="184">
        <v>518.92778638</v>
      </c>
      <c r="AO24" s="184">
        <v>475.646197369999</v>
      </c>
      <c r="AP24" s="184">
        <v>477.38388057270015</v>
      </c>
      <c r="AQ24" s="184">
        <v>471.5094894315</v>
      </c>
      <c r="AR24" s="184" t="s">
        <v>1</v>
      </c>
    </row>
    <row r="25" spans="1:44" ht="15" customHeight="1">
      <c r="A25" s="242" t="s">
        <v>149</v>
      </c>
      <c r="B25" s="181">
        <v>23.688</v>
      </c>
      <c r="C25" s="181">
        <v>26.616</v>
      </c>
      <c r="D25" s="181">
        <v>32.939</v>
      </c>
      <c r="E25" s="181">
        <v>43.9795</v>
      </c>
      <c r="F25" s="181">
        <v>50.05</v>
      </c>
      <c r="G25" s="181">
        <v>77.75</v>
      </c>
      <c r="H25" s="181">
        <v>60.8</v>
      </c>
      <c r="I25" s="181">
        <v>48.05</v>
      </c>
      <c r="J25" s="181">
        <v>58.7</v>
      </c>
      <c r="K25" s="181">
        <v>41.25</v>
      </c>
      <c r="L25" s="181">
        <v>44.2</v>
      </c>
      <c r="M25" s="181">
        <v>36.8</v>
      </c>
      <c r="N25" s="181">
        <v>27.4</v>
      </c>
      <c r="O25" s="181">
        <v>32.2</v>
      </c>
      <c r="P25" s="181">
        <v>45.3</v>
      </c>
      <c r="Q25" s="181">
        <v>33.9</v>
      </c>
      <c r="R25" s="181">
        <v>44.6</v>
      </c>
      <c r="S25" s="181">
        <v>48.8</v>
      </c>
      <c r="T25" s="181">
        <v>83</v>
      </c>
      <c r="U25" s="181">
        <v>93.7</v>
      </c>
      <c r="V25" s="181">
        <v>134.4</v>
      </c>
      <c r="W25" s="181">
        <v>133.5</v>
      </c>
      <c r="X25" s="181">
        <v>151.1</v>
      </c>
      <c r="Y25" s="181">
        <v>232.5</v>
      </c>
      <c r="Z25" s="181">
        <v>224.7</v>
      </c>
      <c r="AA25" s="181">
        <v>233.1</v>
      </c>
      <c r="AB25" s="181">
        <v>295.3</v>
      </c>
      <c r="AC25" s="181">
        <v>236.8168</v>
      </c>
      <c r="AD25" s="181">
        <v>246.50039999999998</v>
      </c>
      <c r="AE25" s="181">
        <v>273.829792</v>
      </c>
      <c r="AF25" s="181">
        <v>414.153567499999</v>
      </c>
      <c r="AG25" s="181">
        <v>514.775758909999</v>
      </c>
      <c r="AH25" s="181">
        <v>634.2153172999999</v>
      </c>
      <c r="AI25" s="181">
        <v>763.8940665</v>
      </c>
      <c r="AJ25" s="181">
        <v>657.7907480900001</v>
      </c>
      <c r="AK25" s="181">
        <v>558.92119315</v>
      </c>
      <c r="AL25" s="181">
        <v>798.366657669999</v>
      </c>
      <c r="AM25" s="181">
        <v>804.66747841</v>
      </c>
      <c r="AN25" s="181">
        <v>827.42367981</v>
      </c>
      <c r="AO25" s="181">
        <v>879.54095671</v>
      </c>
      <c r="AP25" s="181">
        <v>862.4242373751999</v>
      </c>
      <c r="AQ25" s="181">
        <v>845.5814081975001</v>
      </c>
      <c r="AR25" s="181" t="s">
        <v>1</v>
      </c>
    </row>
    <row r="26" spans="1:44" ht="15" customHeight="1">
      <c r="A26" s="243" t="s">
        <v>150</v>
      </c>
      <c r="B26" s="184">
        <v>13.806</v>
      </c>
      <c r="C26" s="184">
        <v>16.7585</v>
      </c>
      <c r="D26" s="184">
        <v>18.852</v>
      </c>
      <c r="E26" s="184">
        <v>21.9785</v>
      </c>
      <c r="F26" s="184">
        <v>18.1</v>
      </c>
      <c r="G26" s="184">
        <v>14.45</v>
      </c>
      <c r="H26" s="184">
        <v>13.25</v>
      </c>
      <c r="I26" s="184">
        <v>8.9</v>
      </c>
      <c r="J26" s="184">
        <v>3.55</v>
      </c>
      <c r="K26" s="184">
        <v>4.2</v>
      </c>
      <c r="L26" s="184">
        <v>2.95</v>
      </c>
      <c r="M26" s="184">
        <v>2</v>
      </c>
      <c r="N26" s="184">
        <v>1.4</v>
      </c>
      <c r="O26" s="184">
        <v>2.4</v>
      </c>
      <c r="P26" s="184">
        <v>4.9</v>
      </c>
      <c r="Q26" s="184">
        <v>10.7</v>
      </c>
      <c r="R26" s="184">
        <v>9.1</v>
      </c>
      <c r="S26" s="184">
        <v>8.2</v>
      </c>
      <c r="T26" s="184">
        <v>10.2</v>
      </c>
      <c r="U26" s="184">
        <v>13.6</v>
      </c>
      <c r="V26" s="184">
        <v>14.8</v>
      </c>
      <c r="W26" s="184">
        <v>17.4</v>
      </c>
      <c r="X26" s="184">
        <v>21.1</v>
      </c>
      <c r="Y26" s="184">
        <v>24.9</v>
      </c>
      <c r="Z26" s="184">
        <v>38</v>
      </c>
      <c r="AA26" s="184">
        <v>37.3</v>
      </c>
      <c r="AB26" s="184">
        <v>47.94</v>
      </c>
      <c r="AC26" s="184">
        <v>57.8</v>
      </c>
      <c r="AD26" s="184">
        <v>42.042215999999996</v>
      </c>
      <c r="AE26" s="184">
        <v>55.998543999999995</v>
      </c>
      <c r="AF26" s="184">
        <v>84.97147177</v>
      </c>
      <c r="AG26" s="184">
        <v>108.40116618</v>
      </c>
      <c r="AH26" s="184">
        <v>129.36158174</v>
      </c>
      <c r="AI26" s="184">
        <v>122.76899704</v>
      </c>
      <c r="AJ26" s="184">
        <v>113.47809568000001</v>
      </c>
      <c r="AK26" s="184">
        <v>57.45964876</v>
      </c>
      <c r="AL26" s="184">
        <v>67.43076203</v>
      </c>
      <c r="AM26" s="184">
        <v>91.9902460299999</v>
      </c>
      <c r="AN26" s="184">
        <v>110.69127234999999</v>
      </c>
      <c r="AO26" s="184">
        <v>109.14058192</v>
      </c>
      <c r="AP26" s="184">
        <v>109.71247668000005</v>
      </c>
      <c r="AQ26" s="184">
        <v>97.48239717999996</v>
      </c>
      <c r="AR26" s="184" t="s">
        <v>1</v>
      </c>
    </row>
    <row r="27" spans="1:44" ht="15" customHeight="1">
      <c r="A27" s="242" t="s">
        <v>151</v>
      </c>
      <c r="B27" s="181" t="s">
        <v>1</v>
      </c>
      <c r="C27" s="181" t="s">
        <v>1</v>
      </c>
      <c r="D27" s="181" t="s">
        <v>1</v>
      </c>
      <c r="E27" s="181" t="s">
        <v>1</v>
      </c>
      <c r="F27" s="181" t="s">
        <v>1</v>
      </c>
      <c r="G27" s="181" t="s">
        <v>1</v>
      </c>
      <c r="H27" s="181" t="s">
        <v>1</v>
      </c>
      <c r="I27" s="181" t="s">
        <v>1</v>
      </c>
      <c r="J27" s="181" t="s">
        <v>1</v>
      </c>
      <c r="K27" s="181" t="s">
        <v>1</v>
      </c>
      <c r="L27" s="181" t="s">
        <v>1</v>
      </c>
      <c r="M27" s="181" t="s">
        <v>1</v>
      </c>
      <c r="N27" s="181" t="s">
        <v>1</v>
      </c>
      <c r="O27" s="181" t="s">
        <v>1</v>
      </c>
      <c r="P27" s="181" t="s">
        <v>1</v>
      </c>
      <c r="Q27" s="181">
        <v>0.9</v>
      </c>
      <c r="R27" s="181">
        <v>1.4</v>
      </c>
      <c r="S27" s="181">
        <v>1.7</v>
      </c>
      <c r="T27" s="181">
        <v>1.2</v>
      </c>
      <c r="U27" s="181">
        <v>1.4</v>
      </c>
      <c r="V27" s="181">
        <v>4.8</v>
      </c>
      <c r="W27" s="181">
        <v>14.5</v>
      </c>
      <c r="X27" s="181">
        <v>12.8</v>
      </c>
      <c r="Y27" s="181">
        <v>6.8</v>
      </c>
      <c r="Z27" s="181">
        <v>6.1</v>
      </c>
      <c r="AA27" s="181">
        <v>3.0768</v>
      </c>
      <c r="AB27" s="181">
        <v>4.2</v>
      </c>
      <c r="AC27" s="181">
        <v>7.6</v>
      </c>
      <c r="AD27" s="181">
        <v>2.9022314</v>
      </c>
      <c r="AE27" s="181">
        <v>8.237268740000001</v>
      </c>
      <c r="AF27" s="181">
        <v>9.23472451</v>
      </c>
      <c r="AG27" s="181">
        <v>12.093299539999999</v>
      </c>
      <c r="AH27" s="181">
        <v>13.59037724</v>
      </c>
      <c r="AI27" s="181">
        <v>20.078104739999997</v>
      </c>
      <c r="AJ27" s="181">
        <v>15.539514539999999</v>
      </c>
      <c r="AK27" s="181">
        <v>42.13903384</v>
      </c>
      <c r="AL27" s="181">
        <v>25.93733989</v>
      </c>
      <c r="AM27" s="181">
        <v>88.78151465</v>
      </c>
      <c r="AN27" s="181">
        <v>28.856157449999998</v>
      </c>
      <c r="AO27" s="181">
        <v>14.96603707</v>
      </c>
      <c r="AP27" s="181">
        <v>22.36665131</v>
      </c>
      <c r="AQ27" s="181">
        <v>28.86353179</v>
      </c>
      <c r="AR27" s="181" t="s">
        <v>1</v>
      </c>
    </row>
    <row r="28" spans="1:44" ht="15" customHeight="1">
      <c r="A28" s="123" t="s">
        <v>71</v>
      </c>
      <c r="B28" s="184">
        <v>174.088</v>
      </c>
      <c r="C28" s="184">
        <v>211.691</v>
      </c>
      <c r="D28" s="184">
        <v>255.8925</v>
      </c>
      <c r="E28" s="184">
        <v>307.2145</v>
      </c>
      <c r="F28" s="184">
        <v>358.15</v>
      </c>
      <c r="G28" s="184">
        <v>426.2</v>
      </c>
      <c r="H28" s="184">
        <v>389.1</v>
      </c>
      <c r="I28" s="184">
        <v>273.5</v>
      </c>
      <c r="J28" s="184">
        <v>298.4</v>
      </c>
      <c r="K28" s="184">
        <v>324.15</v>
      </c>
      <c r="L28" s="184">
        <v>318</v>
      </c>
      <c r="M28" s="184">
        <v>332.4</v>
      </c>
      <c r="N28" s="184">
        <v>352.65</v>
      </c>
      <c r="O28" s="184">
        <v>390.6</v>
      </c>
      <c r="P28" s="184">
        <v>344.7</v>
      </c>
      <c r="Q28" s="184">
        <v>397.7</v>
      </c>
      <c r="R28" s="184">
        <v>460.1</v>
      </c>
      <c r="S28" s="184">
        <v>547.2</v>
      </c>
      <c r="T28" s="184">
        <v>588.3</v>
      </c>
      <c r="U28" s="184">
        <v>626.6</v>
      </c>
      <c r="V28" s="184">
        <v>705.2</v>
      </c>
      <c r="W28" s="184">
        <v>857.6</v>
      </c>
      <c r="X28" s="184">
        <v>1033</v>
      </c>
      <c r="Y28" s="184">
        <v>1177.3</v>
      </c>
      <c r="Z28" s="184">
        <v>1182.7</v>
      </c>
      <c r="AA28" s="184">
        <v>1443.76099841665</v>
      </c>
      <c r="AB28" s="184">
        <v>1463.2775674357</v>
      </c>
      <c r="AC28" s="184">
        <v>1323.6724409887702</v>
      </c>
      <c r="AD28" s="184">
        <v>1455.6720242498318</v>
      </c>
      <c r="AE28" s="184">
        <v>1707.3077735199877</v>
      </c>
      <c r="AF28" s="184">
        <v>1775.39658919</v>
      </c>
      <c r="AG28" s="184">
        <v>2028.07185859</v>
      </c>
      <c r="AH28" s="184">
        <v>2896.7494951199997</v>
      </c>
      <c r="AI28" s="184">
        <v>3538.60467746</v>
      </c>
      <c r="AJ28" s="184">
        <v>2356.45624063</v>
      </c>
      <c r="AK28" s="184">
        <v>2883.30362625</v>
      </c>
      <c r="AL28" s="184">
        <v>4207.20152958999</v>
      </c>
      <c r="AM28" s="184">
        <v>4135.8741512100005</v>
      </c>
      <c r="AN28" s="184">
        <v>3997.98000736999</v>
      </c>
      <c r="AO28" s="184">
        <v>4025.82107725</v>
      </c>
      <c r="AP28" s="184">
        <v>3306.51821209866</v>
      </c>
      <c r="AQ28" s="184">
        <v>3119.474044993285</v>
      </c>
      <c r="AR28" s="184" t="s">
        <v>1</v>
      </c>
    </row>
    <row r="29" spans="1:44" ht="15" customHeight="1">
      <c r="A29" s="125" t="s">
        <v>72</v>
      </c>
      <c r="B29" s="181">
        <v>8.255</v>
      </c>
      <c r="C29" s="181">
        <v>9.8125</v>
      </c>
      <c r="D29" s="181">
        <v>14.1825</v>
      </c>
      <c r="E29" s="181">
        <v>17.18</v>
      </c>
      <c r="F29" s="181">
        <v>20.05</v>
      </c>
      <c r="G29" s="181">
        <v>22.6</v>
      </c>
      <c r="H29" s="181">
        <v>24.5</v>
      </c>
      <c r="I29" s="181">
        <v>15.2</v>
      </c>
      <c r="J29" s="181">
        <v>28.55</v>
      </c>
      <c r="K29" s="181">
        <v>52.8</v>
      </c>
      <c r="L29" s="181">
        <v>41</v>
      </c>
      <c r="M29" s="181">
        <v>46.9</v>
      </c>
      <c r="N29" s="181">
        <v>48.6</v>
      </c>
      <c r="O29" s="181">
        <v>67.2</v>
      </c>
      <c r="P29" s="181">
        <v>57.3</v>
      </c>
      <c r="Q29" s="181">
        <v>56</v>
      </c>
      <c r="R29" s="181">
        <v>48.9</v>
      </c>
      <c r="S29" s="181">
        <v>66.5</v>
      </c>
      <c r="T29" s="181">
        <v>35.6</v>
      </c>
      <c r="U29" s="181">
        <v>43.7</v>
      </c>
      <c r="V29" s="181">
        <v>72.2</v>
      </c>
      <c r="W29" s="181">
        <v>90</v>
      </c>
      <c r="X29" s="181">
        <v>115.2</v>
      </c>
      <c r="Y29" s="181">
        <v>120.7</v>
      </c>
      <c r="Z29" s="181">
        <v>136.6</v>
      </c>
      <c r="AA29" s="181">
        <v>140.971</v>
      </c>
      <c r="AB29" s="181">
        <v>140.5</v>
      </c>
      <c r="AC29" s="181">
        <v>186.8612</v>
      </c>
      <c r="AD29" s="181">
        <v>202.3328</v>
      </c>
      <c r="AE29" s="181">
        <v>216.31044799999998</v>
      </c>
      <c r="AF29" s="181">
        <v>246.59506474</v>
      </c>
      <c r="AG29" s="181">
        <v>265.21899108</v>
      </c>
      <c r="AH29" s="181">
        <v>387.919353929999</v>
      </c>
      <c r="AI29" s="181">
        <v>482.69522607</v>
      </c>
      <c r="AJ29" s="181">
        <v>369.85892272</v>
      </c>
      <c r="AK29" s="181">
        <v>531.81402068</v>
      </c>
      <c r="AL29" s="181">
        <v>488.798979129999</v>
      </c>
      <c r="AM29" s="181">
        <v>537.75441855</v>
      </c>
      <c r="AN29" s="181">
        <v>514.615851109999</v>
      </c>
      <c r="AO29" s="181">
        <v>519.5768873399991</v>
      </c>
      <c r="AP29" s="181">
        <v>617.723876995</v>
      </c>
      <c r="AQ29" s="181">
        <v>644.2315548993001</v>
      </c>
      <c r="AR29" s="181" t="s">
        <v>1</v>
      </c>
    </row>
    <row r="30" spans="1:44" ht="15" customHeight="1" thickBot="1">
      <c r="A30" s="246" t="s">
        <v>73</v>
      </c>
      <c r="B30" s="247">
        <v>57.448</v>
      </c>
      <c r="C30" s="247">
        <v>67.1225</v>
      </c>
      <c r="D30" s="247">
        <v>77.4585</v>
      </c>
      <c r="E30" s="247">
        <v>98.3205</v>
      </c>
      <c r="F30" s="247">
        <v>115.2</v>
      </c>
      <c r="G30" s="247">
        <v>135.15</v>
      </c>
      <c r="H30" s="247">
        <v>152.7</v>
      </c>
      <c r="I30" s="247">
        <v>94.1</v>
      </c>
      <c r="J30" s="247">
        <v>140.5</v>
      </c>
      <c r="K30" s="247">
        <v>145.05</v>
      </c>
      <c r="L30" s="247">
        <v>140.7</v>
      </c>
      <c r="M30" s="247">
        <v>142.7</v>
      </c>
      <c r="N30" s="247">
        <v>159.35</v>
      </c>
      <c r="O30" s="247">
        <v>164.6</v>
      </c>
      <c r="P30" s="247">
        <v>143.3</v>
      </c>
      <c r="Q30" s="247">
        <v>153.5</v>
      </c>
      <c r="R30" s="247">
        <v>123.9</v>
      </c>
      <c r="S30" s="247">
        <v>100.9</v>
      </c>
      <c r="T30" s="247">
        <v>119.019</v>
      </c>
      <c r="U30" s="247">
        <v>181</v>
      </c>
      <c r="V30" s="247">
        <v>187.9</v>
      </c>
      <c r="W30" s="247">
        <v>147.1</v>
      </c>
      <c r="X30" s="247">
        <v>162.2</v>
      </c>
      <c r="Y30" s="247">
        <v>188.8</v>
      </c>
      <c r="Z30" s="247">
        <v>219.25</v>
      </c>
      <c r="AA30" s="247">
        <v>248.99880000000002</v>
      </c>
      <c r="AB30" s="247">
        <v>251.79999999999998</v>
      </c>
      <c r="AC30" s="247">
        <v>223.59882703</v>
      </c>
      <c r="AD30" s="247">
        <v>332.32037237844537</v>
      </c>
      <c r="AE30" s="247">
        <v>407.22603884000006</v>
      </c>
      <c r="AF30" s="247">
        <v>204.85458676000002</v>
      </c>
      <c r="AG30" s="247">
        <v>260.41228043</v>
      </c>
      <c r="AH30" s="247">
        <v>306.4216228</v>
      </c>
      <c r="AI30" s="247">
        <v>225.62321130000004</v>
      </c>
      <c r="AJ30" s="247">
        <v>201.70870093000002</v>
      </c>
      <c r="AK30" s="247">
        <v>214.02283584000003</v>
      </c>
      <c r="AL30" s="247">
        <v>285.11836726</v>
      </c>
      <c r="AM30" s="247">
        <v>526.1472021783001</v>
      </c>
      <c r="AN30" s="247">
        <v>545.8852335895999</v>
      </c>
      <c r="AO30" s="247">
        <v>707.6512122507002</v>
      </c>
      <c r="AP30" s="247">
        <v>793.6400897720002</v>
      </c>
      <c r="AQ30" s="247">
        <v>726.5451515415</v>
      </c>
      <c r="AR30" s="247" t="s">
        <v>1</v>
      </c>
    </row>
    <row r="31" spans="1:44" ht="15" customHeight="1">
      <c r="A31" s="191" t="s">
        <v>103</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row>
    <row r="32" spans="2:44" ht="15" customHeight="1">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row>
    <row r="33" spans="1:44" ht="15" customHeight="1">
      <c r="A33" s="284" t="s">
        <v>172</v>
      </c>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row>
    <row r="34" spans="1:44" ht="12.75">
      <c r="A34" s="248"/>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row>
    <row r="35" spans="1:44" ht="12.75">
      <c r="A35" s="248"/>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row>
    <row r="36" spans="1:44" ht="12.75">
      <c r="A36" s="248"/>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row>
    <row r="37" spans="1:44" ht="12.75">
      <c r="A37" s="248"/>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row>
    <row r="38" spans="1:44" ht="12.75">
      <c r="A38" s="248"/>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row>
    <row r="39" spans="1:44" ht="12.75">
      <c r="A39" s="248"/>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row>
    <row r="40" spans="1:44" ht="12.75">
      <c r="A40" s="248"/>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row>
    <row r="41" spans="1:44" ht="12.75">
      <c r="A41" s="248"/>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row>
    <row r="42" spans="1:44" ht="12.75">
      <c r="A42" s="248"/>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row>
    <row r="43" spans="1:44" ht="12.75">
      <c r="A43" s="248"/>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row>
    <row r="44" spans="1:44" ht="12.75">
      <c r="A44" s="248"/>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row>
    <row r="45" spans="1:44" ht="12.75">
      <c r="A45" s="248"/>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row>
    <row r="47" ht="12.75" customHeight="1"/>
  </sheetData>
  <sheetProtection/>
  <mergeCells count="1">
    <mergeCell ref="AM3:AP3"/>
  </mergeCells>
  <printOptions horizontalCentered="1" verticalCentered="1"/>
  <pageMargins left="0" right="0" top="0" bottom="0" header="0" footer="0"/>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tabColor theme="9" tint="-0.24997000396251678"/>
  </sheetPr>
  <dimension ref="A1:J5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11.421875" defaultRowHeight="12.75"/>
  <cols>
    <col min="1" max="1" width="61.421875" style="271" customWidth="1"/>
    <col min="2" max="16384" width="11.421875" style="271" customWidth="1"/>
  </cols>
  <sheetData>
    <row r="1" spans="1:10" s="253" customFormat="1" ht="15" customHeight="1">
      <c r="A1" s="110"/>
      <c r="B1" s="110"/>
      <c r="C1" s="110"/>
      <c r="D1" s="110"/>
      <c r="E1" s="110"/>
      <c r="F1" s="110"/>
      <c r="G1" s="110"/>
      <c r="H1" s="110"/>
      <c r="I1" s="110"/>
      <c r="J1" s="110"/>
    </row>
    <row r="2" spans="1:10" s="253" customFormat="1" ht="15" customHeight="1">
      <c r="A2" s="213" t="s">
        <v>27</v>
      </c>
      <c r="B2" s="213"/>
      <c r="C2" s="213"/>
      <c r="D2" s="213"/>
      <c r="E2" s="213"/>
      <c r="F2" s="213"/>
      <c r="G2" s="213"/>
      <c r="H2" s="213"/>
      <c r="I2" s="213"/>
      <c r="J2" s="213"/>
    </row>
    <row r="3" spans="1:10" s="253" customFormat="1" ht="30" customHeight="1">
      <c r="A3" s="114" t="s">
        <v>238</v>
      </c>
      <c r="B3" s="114"/>
      <c r="C3" s="213"/>
      <c r="D3" s="307"/>
      <c r="E3" s="309"/>
      <c r="F3" s="322" t="s">
        <v>106</v>
      </c>
      <c r="G3" s="322"/>
      <c r="H3" s="322"/>
      <c r="I3" s="322"/>
      <c r="J3" s="213"/>
    </row>
    <row r="4" spans="1:10" s="253" customFormat="1" ht="15" customHeight="1">
      <c r="A4" s="211"/>
      <c r="B4" s="211"/>
      <c r="C4" s="211"/>
      <c r="D4" s="211"/>
      <c r="E4" s="211"/>
      <c r="F4" s="211"/>
      <c r="G4" s="211"/>
      <c r="H4" s="211"/>
      <c r="I4" s="211"/>
      <c r="J4" s="211"/>
    </row>
    <row r="5" spans="1:7" s="253" customFormat="1" ht="15" customHeight="1">
      <c r="A5" s="244"/>
      <c r="B5" s="219"/>
      <c r="C5" s="219"/>
      <c r="D5" s="219"/>
      <c r="E5" s="219"/>
      <c r="F5" s="219"/>
      <c r="G5" s="219"/>
    </row>
    <row r="6" spans="1:10" ht="12.75">
      <c r="A6" s="177" t="s">
        <v>123</v>
      </c>
      <c r="B6" s="236">
        <v>2009</v>
      </c>
      <c r="C6" s="236">
        <v>2010</v>
      </c>
      <c r="D6" s="236">
        <v>2011</v>
      </c>
      <c r="E6" s="236">
        <v>2012</v>
      </c>
      <c r="F6" s="236">
        <v>2013</v>
      </c>
      <c r="G6" s="236">
        <v>2014</v>
      </c>
      <c r="H6" s="236">
        <v>2015</v>
      </c>
      <c r="I6" s="236">
        <v>2016</v>
      </c>
      <c r="J6" s="236">
        <v>2017</v>
      </c>
    </row>
    <row r="7" spans="1:10" ht="12.75">
      <c r="A7" s="237"/>
      <c r="B7" s="237"/>
      <c r="C7" s="237"/>
      <c r="D7" s="237"/>
      <c r="E7" s="237"/>
      <c r="F7" s="237"/>
      <c r="G7" s="237"/>
      <c r="H7" s="237"/>
      <c r="I7" s="237"/>
      <c r="J7" s="237"/>
    </row>
    <row r="8" spans="1:10" ht="14.25">
      <c r="A8" s="288" t="s">
        <v>181</v>
      </c>
      <c r="B8" s="124">
        <v>-521.6967243544743</v>
      </c>
      <c r="C8" s="124">
        <v>-643.9852717766591</v>
      </c>
      <c r="D8" s="124">
        <v>-1344.4046705224616</v>
      </c>
      <c r="E8" s="124">
        <v>-1514.3506069936734</v>
      </c>
      <c r="F8" s="124">
        <v>-1624.2028003909281</v>
      </c>
      <c r="G8" s="124">
        <v>-1155.3607095189877</v>
      </c>
      <c r="H8" s="124">
        <v>-755.223165751853</v>
      </c>
      <c r="I8" s="124">
        <v>-322.66884855647567</v>
      </c>
      <c r="J8" s="124">
        <v>-24.59861649188707</v>
      </c>
    </row>
    <row r="9" spans="1:10" ht="15">
      <c r="A9" s="289" t="s">
        <v>182</v>
      </c>
      <c r="B9" s="258">
        <v>4017.904</v>
      </c>
      <c r="C9" s="258">
        <v>5131.74</v>
      </c>
      <c r="D9" s="258">
        <v>6657.263999999999</v>
      </c>
      <c r="E9" s="258">
        <v>7059.298</v>
      </c>
      <c r="F9" s="258">
        <v>6237.811745582574</v>
      </c>
      <c r="G9" s="258">
        <v>6448.4797794318165</v>
      </c>
      <c r="H9" s="258">
        <v>6475.570683045087</v>
      </c>
      <c r="I9" s="258">
        <v>6309.764698477549</v>
      </c>
      <c r="J9" s="258">
        <v>7015.77497394061</v>
      </c>
    </row>
    <row r="10" spans="1:10" ht="14.25">
      <c r="A10" s="290" t="s">
        <v>183</v>
      </c>
      <c r="B10" s="124">
        <v>6959.825999999999</v>
      </c>
      <c r="C10" s="124">
        <v>8285.811</v>
      </c>
      <c r="D10" s="124">
        <v>10378.605</v>
      </c>
      <c r="E10" s="124">
        <v>10629.032</v>
      </c>
      <c r="F10" s="124">
        <v>9946.744144047298</v>
      </c>
      <c r="G10" s="124">
        <v>10000.33337369343</v>
      </c>
      <c r="H10" s="124">
        <v>10036.94994406219</v>
      </c>
      <c r="I10" s="124">
        <v>9477.120570625746</v>
      </c>
      <c r="J10" s="124">
        <v>10239.420604227314</v>
      </c>
    </row>
    <row r="11" spans="1:10" ht="15">
      <c r="A11" s="289" t="s">
        <v>184</v>
      </c>
      <c r="B11" s="258">
        <v>1343.1087946851562</v>
      </c>
      <c r="C11" s="258">
        <v>1487.5026623276635</v>
      </c>
      <c r="D11" s="258">
        <v>1595.4541299842451</v>
      </c>
      <c r="E11" s="258">
        <v>1614.0717446566796</v>
      </c>
      <c r="F11" s="258">
        <v>1587.1443701421065</v>
      </c>
      <c r="G11" s="258">
        <v>1806.6520721577112</v>
      </c>
      <c r="H11" s="258">
        <v>1835.1427569676987</v>
      </c>
      <c r="I11" s="258">
        <v>1806.3541601965312</v>
      </c>
      <c r="J11" s="258">
        <v>1910.7194558881456</v>
      </c>
    </row>
    <row r="12" spans="1:10" ht="14.25">
      <c r="A12" s="290" t="s">
        <v>185</v>
      </c>
      <c r="B12" s="124">
        <v>963.9612357958548</v>
      </c>
      <c r="C12" s="124">
        <v>1168.8577980845007</v>
      </c>
      <c r="D12" s="124">
        <v>1446.246807510894</v>
      </c>
      <c r="E12" s="124">
        <v>1647.115390384753</v>
      </c>
      <c r="F12" s="124">
        <v>1657.2194333231203</v>
      </c>
      <c r="G12" s="124">
        <v>1625.5034249839935</v>
      </c>
      <c r="H12" s="124">
        <v>1630.9170739274532</v>
      </c>
      <c r="I12" s="124">
        <v>1677.4129550191692</v>
      </c>
      <c r="J12" s="124">
        <v>1841.5648793185112</v>
      </c>
    </row>
    <row r="13" spans="1:10" ht="15">
      <c r="A13" s="291" t="s">
        <v>186</v>
      </c>
      <c r="B13" s="258">
        <v>-2562.7744411106983</v>
      </c>
      <c r="C13" s="258">
        <v>-2835.4261357568366</v>
      </c>
      <c r="D13" s="258">
        <v>-3572.133677526649</v>
      </c>
      <c r="E13" s="258">
        <v>-3602.777645728074</v>
      </c>
      <c r="F13" s="258">
        <v>-3779.007461645737</v>
      </c>
      <c r="G13" s="258">
        <v>-3370.7049470878937</v>
      </c>
      <c r="H13" s="258">
        <v>-3357.153577976857</v>
      </c>
      <c r="I13" s="258">
        <v>-3038.414666970836</v>
      </c>
      <c r="J13" s="258">
        <v>-3154.491053717071</v>
      </c>
    </row>
    <row r="14" spans="1:10" ht="14.25">
      <c r="A14" s="290" t="s">
        <v>187</v>
      </c>
      <c r="B14" s="124">
        <v>71.81993347438521</v>
      </c>
      <c r="C14" s="124">
        <v>53.56090025486027</v>
      </c>
      <c r="D14" s="124">
        <v>58.63352010175078</v>
      </c>
      <c r="E14" s="124">
        <v>62.101925447860346</v>
      </c>
      <c r="F14" s="124">
        <v>67.31702431974765</v>
      </c>
      <c r="G14" s="124">
        <v>62.52754254601486</v>
      </c>
      <c r="H14" s="124">
        <v>72.81033928522184</v>
      </c>
      <c r="I14" s="124">
        <v>100.10576378244221</v>
      </c>
      <c r="J14" s="124">
        <v>127.52443700696794</v>
      </c>
    </row>
    <row r="15" spans="1:10" ht="15">
      <c r="A15" s="289" t="s">
        <v>188</v>
      </c>
      <c r="B15" s="258">
        <v>703.3257520973082</v>
      </c>
      <c r="C15" s="258">
        <v>780.865444680992</v>
      </c>
      <c r="D15" s="258">
        <v>1032.6680264978138</v>
      </c>
      <c r="E15" s="258">
        <v>1327.640250752258</v>
      </c>
      <c r="F15" s="258">
        <v>1384.5127362858302</v>
      </c>
      <c r="G15" s="258">
        <v>1630.3810921458844</v>
      </c>
      <c r="H15" s="258">
        <v>1432.1680766929549</v>
      </c>
      <c r="I15" s="258">
        <v>1559.8834012611655</v>
      </c>
      <c r="J15" s="258">
        <v>1760.936423728494</v>
      </c>
    </row>
    <row r="16" spans="1:10" ht="14.25">
      <c r="A16" s="292" t="s">
        <v>189</v>
      </c>
      <c r="B16" s="124">
        <v>-3194.2802597336213</v>
      </c>
      <c r="C16" s="124">
        <v>-3562.730680182968</v>
      </c>
      <c r="D16" s="124">
        <v>-4546.168183922712</v>
      </c>
      <c r="E16" s="124">
        <v>-4868.315971032471</v>
      </c>
      <c r="F16" s="124">
        <v>-5096.20317361182</v>
      </c>
      <c r="G16" s="124">
        <v>-4938.558496687763</v>
      </c>
      <c r="H16" s="124">
        <v>-4716.5113153845905</v>
      </c>
      <c r="I16" s="124">
        <v>-4498.19230444956</v>
      </c>
      <c r="J16" s="124">
        <v>-4787.903040438597</v>
      </c>
    </row>
    <row r="17" spans="1:10" ht="15">
      <c r="A17" s="289" t="s">
        <v>190</v>
      </c>
      <c r="B17" s="258">
        <v>2731.516105196021</v>
      </c>
      <c r="C17" s="258">
        <v>2986.4272669598527</v>
      </c>
      <c r="D17" s="258">
        <v>3284.5541633507473</v>
      </c>
      <c r="E17" s="258">
        <v>3435.2445587990997</v>
      </c>
      <c r="F17" s="258">
        <v>3709.986616715316</v>
      </c>
      <c r="G17" s="258">
        <v>4040.488104401103</v>
      </c>
      <c r="H17" s="258">
        <v>4218.516321757116</v>
      </c>
      <c r="I17" s="258">
        <v>4428.0650423579</v>
      </c>
      <c r="J17" s="258">
        <v>4930.57369786671</v>
      </c>
    </row>
    <row r="18" spans="1:10" ht="14.25">
      <c r="A18" s="293" t="s">
        <v>191</v>
      </c>
      <c r="B18" s="124">
        <v>2502.4507534990166</v>
      </c>
      <c r="C18" s="124">
        <v>2646.2899044927194</v>
      </c>
      <c r="D18" s="124">
        <v>2861.6711229662915</v>
      </c>
      <c r="E18" s="124">
        <v>2958.0288958431174</v>
      </c>
      <c r="F18" s="124">
        <v>3187.195751849291</v>
      </c>
      <c r="G18" s="124">
        <v>3465.460636570515</v>
      </c>
      <c r="H18" s="124">
        <v>3771.9540565805614</v>
      </c>
      <c r="I18" s="124">
        <v>3974.304304046255</v>
      </c>
      <c r="J18" s="124">
        <v>4447.338550883598</v>
      </c>
    </row>
    <row r="19" spans="1:10" ht="15">
      <c r="A19" s="289" t="s">
        <v>192</v>
      </c>
      <c r="B19" s="258">
        <v>58.932569816874</v>
      </c>
      <c r="C19" s="258">
        <v>67.6818585535435</v>
      </c>
      <c r="D19" s="258">
        <v>82.7906499504967</v>
      </c>
      <c r="E19" s="258">
        <v>81.2791947603015</v>
      </c>
      <c r="F19" s="258">
        <v>237.9862434944245</v>
      </c>
      <c r="G19" s="258">
        <v>257.2903172323273</v>
      </c>
      <c r="H19" s="258">
        <v>257.22817212437917</v>
      </c>
      <c r="I19" s="258">
        <v>252.54158646481585</v>
      </c>
      <c r="J19" s="258">
        <v>167.26927392</v>
      </c>
    </row>
    <row r="20" spans="1:10" ht="14.25">
      <c r="A20" s="288" t="s">
        <v>193</v>
      </c>
      <c r="B20" s="124">
        <v>95.84924650098327</v>
      </c>
      <c r="C20" s="124">
        <v>47.510095507280454</v>
      </c>
      <c r="D20" s="124">
        <v>102.1288770337085</v>
      </c>
      <c r="E20" s="124">
        <v>34.9711041568827</v>
      </c>
      <c r="F20" s="124">
        <v>26.887211841</v>
      </c>
      <c r="G20" s="124">
        <v>41.753823523507</v>
      </c>
      <c r="H20" s="124">
        <v>21.575858969000002</v>
      </c>
      <c r="I20" s="124">
        <v>2.958572</v>
      </c>
      <c r="J20" s="124">
        <v>38.417689514039004</v>
      </c>
    </row>
    <row r="21" spans="1:10" ht="15">
      <c r="A21" s="289" t="s">
        <v>194</v>
      </c>
      <c r="B21" s="258">
        <v>95.84924650098327</v>
      </c>
      <c r="C21" s="258">
        <v>47.510095507280454</v>
      </c>
      <c r="D21" s="258">
        <v>102.1288770337085</v>
      </c>
      <c r="E21" s="258">
        <v>34.9711041568827</v>
      </c>
      <c r="F21" s="258">
        <v>26.887211841</v>
      </c>
      <c r="G21" s="258">
        <v>41.753823523507</v>
      </c>
      <c r="H21" s="258">
        <v>21.575858969000002</v>
      </c>
      <c r="I21" s="258">
        <v>2.958572</v>
      </c>
      <c r="J21" s="258">
        <v>38.417689514039004</v>
      </c>
    </row>
    <row r="22" spans="1:10" ht="14.25">
      <c r="A22" s="290" t="s">
        <v>195</v>
      </c>
      <c r="B22" s="124">
        <v>0</v>
      </c>
      <c r="C22" s="124">
        <v>0</v>
      </c>
      <c r="D22" s="124">
        <v>0</v>
      </c>
      <c r="E22" s="124">
        <v>0</v>
      </c>
      <c r="F22" s="124">
        <v>0</v>
      </c>
      <c r="G22" s="124">
        <v>0</v>
      </c>
      <c r="H22" s="124">
        <v>0</v>
      </c>
      <c r="I22" s="124">
        <v>0</v>
      </c>
      <c r="J22" s="124">
        <v>0</v>
      </c>
    </row>
    <row r="23" spans="1:10" ht="28.5">
      <c r="A23" s="294" t="s">
        <v>196</v>
      </c>
      <c r="B23" s="258">
        <v>-425.8474778534911</v>
      </c>
      <c r="C23" s="258">
        <v>-596.4751762693787</v>
      </c>
      <c r="D23" s="258">
        <v>-1242.2757934887532</v>
      </c>
      <c r="E23" s="258">
        <v>-1479.3795028367906</v>
      </c>
      <c r="F23" s="258">
        <v>-1597.3155885499282</v>
      </c>
      <c r="G23" s="258">
        <v>-1113.6068859954805</v>
      </c>
      <c r="H23" s="258">
        <v>-733.647306782853</v>
      </c>
      <c r="I23" s="258">
        <v>-319.71027655647566</v>
      </c>
      <c r="J23" s="258">
        <v>13.819073022151883</v>
      </c>
    </row>
    <row r="24" spans="1:10" ht="14.25">
      <c r="A24" s="288" t="s">
        <v>197</v>
      </c>
      <c r="B24" s="124">
        <v>-152.32403691045153</v>
      </c>
      <c r="C24" s="124">
        <v>-1463.444959024307</v>
      </c>
      <c r="D24" s="124">
        <v>-1143.0739579986525</v>
      </c>
      <c r="E24" s="124">
        <v>-1425.9066414999347</v>
      </c>
      <c r="F24" s="124">
        <v>-2495.162537909915</v>
      </c>
      <c r="G24" s="124">
        <v>-1749.594317641564</v>
      </c>
      <c r="H24" s="124">
        <v>-1399.3684085635464</v>
      </c>
      <c r="I24" s="124">
        <v>-658.028096202905</v>
      </c>
      <c r="J24" s="124">
        <v>-1306.651444888981</v>
      </c>
    </row>
    <row r="25" spans="1:10" ht="15">
      <c r="A25" s="289" t="s">
        <v>198</v>
      </c>
      <c r="B25" s="258">
        <v>-10.599999999999994</v>
      </c>
      <c r="C25" s="258">
        <v>-363.29999999999995</v>
      </c>
      <c r="D25" s="258">
        <v>30.20000000000001</v>
      </c>
      <c r="E25" s="258">
        <v>216.5</v>
      </c>
      <c r="F25" s="258">
        <v>77.48659918068752</v>
      </c>
      <c r="G25" s="258">
        <v>389.5745306684492</v>
      </c>
      <c r="H25" s="258">
        <v>365.0795052672521</v>
      </c>
      <c r="I25" s="258">
        <v>246.95769848410094</v>
      </c>
      <c r="J25" s="258">
        <v>252.14040971485338</v>
      </c>
    </row>
    <row r="26" spans="1:10" ht="14.25">
      <c r="A26" s="290" t="s">
        <v>199</v>
      </c>
      <c r="B26" s="124">
        <v>494.4000000000001</v>
      </c>
      <c r="C26" s="124">
        <v>607.5</v>
      </c>
      <c r="D26" s="124">
        <v>1042.3</v>
      </c>
      <c r="E26" s="124">
        <v>1067.6000000000001</v>
      </c>
      <c r="F26" s="124">
        <v>1069.0764914348576</v>
      </c>
      <c r="G26" s="124">
        <v>1704.3969791915515</v>
      </c>
      <c r="H26" s="124">
        <v>1316.7084112042824</v>
      </c>
      <c r="I26" s="124">
        <v>1147.03044999683</v>
      </c>
      <c r="J26" s="124">
        <v>1264.508055899476</v>
      </c>
    </row>
    <row r="27" spans="1:10" ht="15">
      <c r="A27" s="289" t="s">
        <v>200</v>
      </c>
      <c r="B27" s="258">
        <v>-3.3000000000000007</v>
      </c>
      <c r="C27" s="258">
        <v>18.9</v>
      </c>
      <c r="D27" s="258">
        <v>-45.9</v>
      </c>
      <c r="E27" s="258">
        <v>12</v>
      </c>
      <c r="F27" s="258">
        <v>0.1497359439811219</v>
      </c>
      <c r="G27" s="258">
        <v>-14.332575913237282</v>
      </c>
      <c r="H27" s="258">
        <v>21.123026590700974</v>
      </c>
      <c r="I27" s="258">
        <v>76.60775172292745</v>
      </c>
      <c r="J27" s="258">
        <v>118.16214853365403</v>
      </c>
    </row>
    <row r="28" spans="1:10" ht="28.5">
      <c r="A28" s="295" t="s">
        <v>201</v>
      </c>
      <c r="B28" s="124">
        <v>-0.40000000000000013</v>
      </c>
      <c r="C28" s="124">
        <v>-2.4</v>
      </c>
      <c r="D28" s="124">
        <v>0.3999999999999999</v>
      </c>
      <c r="E28" s="124">
        <v>-0.3999999999999999</v>
      </c>
      <c r="F28" s="124">
        <v>0.004566856675764203</v>
      </c>
      <c r="G28" s="124">
        <v>0.29452847517875147</v>
      </c>
      <c r="H28" s="124">
        <v>-1.9970198815197087</v>
      </c>
      <c r="I28" s="124">
        <v>0.04055579848749358</v>
      </c>
      <c r="J28" s="124">
        <v>8.256032409472958</v>
      </c>
    </row>
    <row r="29" spans="1:10" ht="14.25">
      <c r="A29" s="296" t="s">
        <v>202</v>
      </c>
      <c r="B29" s="258">
        <v>-2.9000000000000057</v>
      </c>
      <c r="C29" s="258">
        <v>21.299999999999997</v>
      </c>
      <c r="D29" s="258">
        <v>-46.3</v>
      </c>
      <c r="E29" s="258">
        <v>12.399999999999999</v>
      </c>
      <c r="F29" s="258">
        <v>0.1451690873053586</v>
      </c>
      <c r="G29" s="258">
        <v>-14.627104388416036</v>
      </c>
      <c r="H29" s="258">
        <v>23.120046472220682</v>
      </c>
      <c r="I29" s="258">
        <v>76.56719592443994</v>
      </c>
      <c r="J29" s="258">
        <v>109.90611612418107</v>
      </c>
    </row>
    <row r="30" spans="1:10" ht="14.25">
      <c r="A30" s="290" t="s">
        <v>203</v>
      </c>
      <c r="B30" s="124">
        <v>33.8</v>
      </c>
      <c r="C30" s="124">
        <v>-22.1</v>
      </c>
      <c r="D30" s="124">
        <v>41.9</v>
      </c>
      <c r="E30" s="124">
        <v>12.8</v>
      </c>
      <c r="F30" s="124">
        <v>1007.0157759569038</v>
      </c>
      <c r="G30" s="124">
        <v>20.370205744188297</v>
      </c>
      <c r="H30" s="124">
        <v>-1.178444353974232</v>
      </c>
      <c r="I30" s="124">
        <v>-22.246600475907933</v>
      </c>
      <c r="J30" s="124">
        <v>792.7690785054284</v>
      </c>
    </row>
    <row r="31" spans="1:10" ht="28.5">
      <c r="A31" s="296" t="s">
        <v>201</v>
      </c>
      <c r="B31" s="258">
        <v>0</v>
      </c>
      <c r="C31" s="258">
        <v>0</v>
      </c>
      <c r="D31" s="258">
        <v>0</v>
      </c>
      <c r="E31" s="258">
        <v>0</v>
      </c>
      <c r="F31" s="258">
        <v>0</v>
      </c>
      <c r="G31" s="258">
        <v>0</v>
      </c>
      <c r="H31" s="258">
        <v>0</v>
      </c>
      <c r="I31" s="258">
        <v>0</v>
      </c>
      <c r="J31" s="258">
        <v>0</v>
      </c>
    </row>
    <row r="32" spans="1:10" ht="14.25">
      <c r="A32" s="295" t="s">
        <v>202</v>
      </c>
      <c r="B32" s="124">
        <v>33.8</v>
      </c>
      <c r="C32" s="124">
        <v>-22.1</v>
      </c>
      <c r="D32" s="124">
        <v>41.9</v>
      </c>
      <c r="E32" s="124">
        <v>12.8</v>
      </c>
      <c r="F32" s="124">
        <v>1007.0157759569038</v>
      </c>
      <c r="G32" s="124">
        <v>20.370205744188297</v>
      </c>
      <c r="H32" s="124">
        <v>-1.178444353974232</v>
      </c>
      <c r="I32" s="124">
        <v>-22.246600475907933</v>
      </c>
      <c r="J32" s="124">
        <v>792.7690785054284</v>
      </c>
    </row>
    <row r="33" spans="1:10" ht="15">
      <c r="A33" s="289" t="s">
        <v>204</v>
      </c>
      <c r="B33" s="258">
        <v>0</v>
      </c>
      <c r="C33" s="258">
        <v>0</v>
      </c>
      <c r="D33" s="258">
        <v>0</v>
      </c>
      <c r="E33" s="258">
        <v>0</v>
      </c>
      <c r="F33" s="258">
        <v>0</v>
      </c>
      <c r="G33" s="258">
        <v>0</v>
      </c>
      <c r="H33" s="258">
        <v>0</v>
      </c>
      <c r="I33" s="258">
        <v>0</v>
      </c>
      <c r="J33" s="258">
        <v>0</v>
      </c>
    </row>
    <row r="34" spans="1:10" ht="42.75">
      <c r="A34" s="295" t="s">
        <v>205</v>
      </c>
      <c r="B34" s="124">
        <v>0</v>
      </c>
      <c r="C34" s="124">
        <v>0</v>
      </c>
      <c r="D34" s="124">
        <v>0</v>
      </c>
      <c r="E34" s="124">
        <v>0</v>
      </c>
      <c r="F34" s="124">
        <v>0</v>
      </c>
      <c r="G34" s="124">
        <v>0</v>
      </c>
      <c r="H34" s="124">
        <v>0</v>
      </c>
      <c r="I34" s="124">
        <v>0</v>
      </c>
      <c r="J34" s="124">
        <v>0</v>
      </c>
    </row>
    <row r="35" spans="1:10" ht="42.75">
      <c r="A35" s="296" t="s">
        <v>206</v>
      </c>
      <c r="B35" s="181">
        <v>0</v>
      </c>
      <c r="C35" s="181">
        <v>0</v>
      </c>
      <c r="D35" s="181">
        <v>0</v>
      </c>
      <c r="E35" s="181">
        <v>0</v>
      </c>
      <c r="F35" s="181">
        <v>0</v>
      </c>
      <c r="G35" s="181">
        <v>0</v>
      </c>
      <c r="H35" s="181">
        <v>0</v>
      </c>
      <c r="I35" s="181">
        <v>0</v>
      </c>
      <c r="J35" s="181">
        <v>0</v>
      </c>
    </row>
    <row r="36" spans="1:10" ht="14.25">
      <c r="A36" s="290" t="s">
        <v>207</v>
      </c>
      <c r="B36" s="124">
        <v>-149.7240369104515</v>
      </c>
      <c r="C36" s="124">
        <v>-65.84495902430702</v>
      </c>
      <c r="D36" s="124">
        <v>436.6260420013475</v>
      </c>
      <c r="E36" s="124">
        <v>-217.20664149993453</v>
      </c>
      <c r="F36" s="124">
        <v>78.54584599135214</v>
      </c>
      <c r="G36" s="124">
        <v>87.17887213901015</v>
      </c>
      <c r="H36" s="124">
        <v>-39.694227107476664</v>
      </c>
      <c r="I36" s="124">
        <v>63.684646933664794</v>
      </c>
      <c r="J36" s="124">
        <v>383.358784836968</v>
      </c>
    </row>
    <row r="37" spans="1:10" ht="14.25">
      <c r="A37" s="296" t="s">
        <v>208</v>
      </c>
      <c r="B37" s="258">
        <v>0</v>
      </c>
      <c r="C37" s="258">
        <v>0</v>
      </c>
      <c r="D37" s="258">
        <v>0</v>
      </c>
      <c r="E37" s="258">
        <v>0</v>
      </c>
      <c r="F37" s="258">
        <v>0</v>
      </c>
      <c r="G37" s="258">
        <v>0</v>
      </c>
      <c r="H37" s="258">
        <v>0</v>
      </c>
      <c r="I37" s="258">
        <v>0</v>
      </c>
      <c r="J37" s="258">
        <v>0</v>
      </c>
    </row>
    <row r="38" spans="1:10" ht="14.25">
      <c r="A38" s="295" t="s">
        <v>209</v>
      </c>
      <c r="B38" s="124">
        <v>-149.7240369104515</v>
      </c>
      <c r="C38" s="124">
        <v>-65.84495902430702</v>
      </c>
      <c r="D38" s="124">
        <v>436.6260420013475</v>
      </c>
      <c r="E38" s="124">
        <v>-217.20664149993453</v>
      </c>
      <c r="F38" s="124">
        <v>78.54584599135214</v>
      </c>
      <c r="G38" s="124">
        <v>87.17887213901015</v>
      </c>
      <c r="H38" s="124">
        <v>-39.694227107476664</v>
      </c>
      <c r="I38" s="124">
        <v>63.684646933664794</v>
      </c>
      <c r="J38" s="124">
        <v>383.358784836968</v>
      </c>
    </row>
    <row r="39" spans="1:10" ht="15">
      <c r="A39" s="289" t="s">
        <v>210</v>
      </c>
      <c r="B39" s="258">
        <v>-539.5</v>
      </c>
      <c r="C39" s="258">
        <v>467.79999999999995</v>
      </c>
      <c r="D39" s="258">
        <v>479.8</v>
      </c>
      <c r="E39" s="258">
        <v>356.8</v>
      </c>
      <c r="F39" s="258">
        <v>575.2524516341746</v>
      </c>
      <c r="G39" s="258">
        <v>487.2479596000466</v>
      </c>
      <c r="H39" s="258">
        <v>430.34674646371485</v>
      </c>
      <c r="I39" s="258">
        <v>-79.505656177324</v>
      </c>
      <c r="J39" s="258">
        <v>3.035653569552011</v>
      </c>
    </row>
    <row r="40" spans="1:10" ht="14.25">
      <c r="A40" s="295" t="s">
        <v>208</v>
      </c>
      <c r="B40" s="124">
        <v>0</v>
      </c>
      <c r="C40" s="124">
        <v>0</v>
      </c>
      <c r="D40" s="124">
        <v>0</v>
      </c>
      <c r="E40" s="124">
        <v>0</v>
      </c>
      <c r="F40" s="124">
        <v>0</v>
      </c>
      <c r="G40" s="124">
        <v>0</v>
      </c>
      <c r="H40" s="124">
        <v>0</v>
      </c>
      <c r="I40" s="124">
        <v>0</v>
      </c>
      <c r="J40" s="124">
        <v>0</v>
      </c>
    </row>
    <row r="41" spans="1:10" ht="14.25">
      <c r="A41" s="296" t="s">
        <v>211</v>
      </c>
      <c r="B41" s="258">
        <v>156.9</v>
      </c>
      <c r="C41" s="258">
        <v>0</v>
      </c>
      <c r="D41" s="258">
        <v>0</v>
      </c>
      <c r="E41" s="258">
        <v>0</v>
      </c>
      <c r="F41" s="258">
        <v>0</v>
      </c>
      <c r="G41" s="258">
        <v>0</v>
      </c>
      <c r="H41" s="258">
        <v>0</v>
      </c>
      <c r="I41" s="258">
        <v>0</v>
      </c>
      <c r="J41" s="258">
        <v>0</v>
      </c>
    </row>
    <row r="42" spans="1:10" ht="14.25">
      <c r="A42" s="295" t="s">
        <v>209</v>
      </c>
      <c r="B42" s="124">
        <v>-696.4</v>
      </c>
      <c r="C42" s="124">
        <v>467.79999999999995</v>
      </c>
      <c r="D42" s="124">
        <v>479.8</v>
      </c>
      <c r="E42" s="124">
        <v>356.8</v>
      </c>
      <c r="F42" s="124">
        <v>575.2524516341746</v>
      </c>
      <c r="G42" s="124">
        <v>487.2479596000466</v>
      </c>
      <c r="H42" s="124">
        <v>430.34674646371485</v>
      </c>
      <c r="I42" s="124">
        <v>-79.505656177324</v>
      </c>
      <c r="J42" s="124">
        <v>3.035653569552011</v>
      </c>
    </row>
    <row r="43" spans="1:10" ht="14.25">
      <c r="A43" s="297" t="s">
        <v>212</v>
      </c>
      <c r="B43" s="258">
        <v>-199.99999999999997</v>
      </c>
      <c r="C43" s="258">
        <v>-299.59999999999997</v>
      </c>
      <c r="D43" s="258">
        <v>179.20000000000002</v>
      </c>
      <c r="E43" s="258">
        <v>-237.3</v>
      </c>
      <c r="F43" s="258">
        <v>-425.3374641927829</v>
      </c>
      <c r="G43" s="258">
        <v>-191.88242391052978</v>
      </c>
      <c r="H43" s="258">
        <v>-375.5299407182633</v>
      </c>
      <c r="I43" s="258">
        <v>-288.26826742942535</v>
      </c>
      <c r="J43" s="258">
        <v>-436.00242828852737</v>
      </c>
    </row>
    <row r="44" spans="1:10" ht="14.25">
      <c r="A44" s="288" t="s">
        <v>213</v>
      </c>
      <c r="B44" s="124">
        <v>-473.49999999999994</v>
      </c>
      <c r="C44" s="124">
        <v>566.9</v>
      </c>
      <c r="D44" s="124">
        <v>79.79999999999995</v>
      </c>
      <c r="E44" s="124">
        <v>-290.7</v>
      </c>
      <c r="F44" s="124">
        <v>472.50948516720405</v>
      </c>
      <c r="G44" s="124">
        <v>444.10500773555367</v>
      </c>
      <c r="H44" s="124">
        <v>290.19116106243007</v>
      </c>
      <c r="I44" s="124">
        <v>50.049552217004134</v>
      </c>
      <c r="J44" s="124">
        <v>884.4680896226055</v>
      </c>
    </row>
    <row r="45" spans="1:10" ht="15">
      <c r="A45" s="289" t="s">
        <v>214</v>
      </c>
      <c r="B45" s="258">
        <v>-353.5</v>
      </c>
      <c r="C45" s="258">
        <v>592.1999999999999</v>
      </c>
      <c r="D45" s="258">
        <v>85.99999999999994</v>
      </c>
      <c r="E45" s="258">
        <v>-282.7</v>
      </c>
      <c r="F45" s="258">
        <v>484.675649167204</v>
      </c>
      <c r="G45" s="258">
        <v>458.69930773555365</v>
      </c>
      <c r="H45" s="258">
        <v>302.9874096374301</v>
      </c>
      <c r="I45" s="258">
        <v>66.14076248930462</v>
      </c>
      <c r="J45" s="258">
        <v>883.7848768726054</v>
      </c>
    </row>
    <row r="46" spans="1:10" ht="14.25">
      <c r="A46" s="290" t="s">
        <v>215</v>
      </c>
      <c r="B46" s="124">
        <v>0</v>
      </c>
      <c r="C46" s="124">
        <v>0</v>
      </c>
      <c r="D46" s="124">
        <v>0</v>
      </c>
      <c r="E46" s="124">
        <v>0</v>
      </c>
      <c r="F46" s="124">
        <v>0</v>
      </c>
      <c r="G46" s="124">
        <v>0</v>
      </c>
      <c r="H46" s="124">
        <v>0</v>
      </c>
      <c r="I46" s="124">
        <v>0</v>
      </c>
      <c r="J46" s="124">
        <v>0</v>
      </c>
    </row>
    <row r="47" spans="1:10" ht="15">
      <c r="A47" s="289" t="s">
        <v>216</v>
      </c>
      <c r="B47" s="258">
        <v>120.00000000000001</v>
      </c>
      <c r="C47" s="258">
        <v>25.299999999999997</v>
      </c>
      <c r="D47" s="258">
        <v>6.199999999999999</v>
      </c>
      <c r="E47" s="258">
        <v>8</v>
      </c>
      <c r="F47" s="258">
        <v>12.166163999999998</v>
      </c>
      <c r="G47" s="258">
        <v>14.594299999999997</v>
      </c>
      <c r="H47" s="258">
        <v>12.796248575</v>
      </c>
      <c r="I47" s="258">
        <v>16.091210272300465</v>
      </c>
      <c r="J47" s="258">
        <v>-0.6832127500000018</v>
      </c>
    </row>
    <row r="50" spans="1:10" ht="14.25">
      <c r="A50" s="277" t="s">
        <v>217</v>
      </c>
      <c r="B50" s="126"/>
      <c r="C50" s="126"/>
      <c r="D50" s="126"/>
      <c r="E50" s="126"/>
      <c r="F50" s="126"/>
      <c r="G50" s="126"/>
      <c r="H50" s="126"/>
      <c r="I50" s="126"/>
      <c r="J50" s="126"/>
    </row>
    <row r="51" spans="1:10" ht="14.25">
      <c r="A51" s="243" t="s">
        <v>218</v>
      </c>
      <c r="B51" s="124">
        <v>3.6</v>
      </c>
      <c r="C51" s="124">
        <v>-1.4</v>
      </c>
      <c r="D51" s="124">
        <v>2.1000000000000005</v>
      </c>
      <c r="E51" s="124">
        <v>207.5</v>
      </c>
      <c r="F51" s="124">
        <v>68.2</v>
      </c>
      <c r="G51" s="124">
        <v>102.5</v>
      </c>
      <c r="H51" s="124">
        <v>251.89999999999998</v>
      </c>
      <c r="I51" s="124">
        <v>239.3</v>
      </c>
      <c r="J51" s="124">
        <v>173.2</v>
      </c>
    </row>
    <row r="52" spans="1:10" ht="15" thickBot="1">
      <c r="A52" s="278" t="s">
        <v>219</v>
      </c>
      <c r="B52" s="131">
        <v>508.9</v>
      </c>
      <c r="C52" s="131">
        <v>969.2</v>
      </c>
      <c r="D52" s="131">
        <v>1014.4</v>
      </c>
      <c r="E52" s="131">
        <v>1058.6</v>
      </c>
      <c r="F52" s="131">
        <v>1059.7</v>
      </c>
      <c r="G52" s="131">
        <v>1417.4</v>
      </c>
      <c r="H52" s="131">
        <v>1203.5</v>
      </c>
      <c r="I52" s="131">
        <v>1139.3999999999999</v>
      </c>
      <c r="J52" s="131">
        <v>1185.7</v>
      </c>
    </row>
    <row r="54" ht="12.75">
      <c r="A54" s="300" t="s">
        <v>225</v>
      </c>
    </row>
    <row r="55" ht="12.75">
      <c r="A55" s="298" t="s">
        <v>239</v>
      </c>
    </row>
    <row r="56" ht="36">
      <c r="A56" s="298" t="s">
        <v>237</v>
      </c>
    </row>
  </sheetData>
  <sheetProtection/>
  <mergeCells count="1">
    <mergeCell ref="F3:I3"/>
  </mergeCell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9" tint="-0.24997000396251678"/>
  </sheetPr>
  <dimension ref="A1:IV65"/>
  <sheetViews>
    <sheetView showGridLines="0" zoomScalePageLayoutView="0" workbookViewId="0" topLeftCell="A1">
      <pane xSplit="1" ySplit="7" topLeftCell="AX8" activePane="bottomRight" state="frozen"/>
      <selection pane="topLeft" activeCell="A1" sqref="A1"/>
      <selection pane="topRight" activeCell="B1" sqref="B1"/>
      <selection pane="bottomLeft" activeCell="A12" sqref="A12"/>
      <selection pane="bottomRight" activeCell="A1" sqref="A1"/>
    </sheetView>
  </sheetViews>
  <sheetFormatPr defaultColWidth="9.140625" defaultRowHeight="12.75"/>
  <cols>
    <col min="1" max="1" width="61.421875" style="250" customWidth="1"/>
    <col min="2" max="54" width="10.28125" style="234" customWidth="1"/>
    <col min="55" max="57" width="10.28125" style="235" customWidth="1"/>
    <col min="58" max="16384" width="9.140625" style="235" customWidth="1"/>
  </cols>
  <sheetData>
    <row r="1" spans="1:57" s="253" customFormat="1" ht="15" customHeight="1">
      <c r="A1" s="110"/>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row>
    <row r="2" spans="1:57" s="253" customFormat="1" ht="15" customHeight="1">
      <c r="A2" s="213" t="s">
        <v>31</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row>
    <row r="3" spans="1:57" s="253" customFormat="1" ht="36" customHeight="1">
      <c r="A3" s="114" t="s">
        <v>236</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322" t="s">
        <v>106</v>
      </c>
      <c r="BB3" s="322"/>
      <c r="BC3" s="322"/>
      <c r="BD3" s="322"/>
      <c r="BE3" s="114"/>
    </row>
    <row r="4" spans="1:57" s="253" customFormat="1" ht="15" customHeight="1">
      <c r="A4" s="21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row>
    <row r="5" spans="1:56" s="253" customFormat="1" ht="15" customHeight="1">
      <c r="A5" s="244"/>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20"/>
      <c r="AP5" s="220"/>
      <c r="AQ5" s="220"/>
      <c r="AR5" s="220"/>
      <c r="AS5" s="220"/>
      <c r="AT5" s="220"/>
      <c r="AU5" s="220"/>
      <c r="AV5" s="220"/>
      <c r="AW5" s="220"/>
      <c r="AX5" s="220"/>
      <c r="AY5" s="220"/>
      <c r="AZ5" s="220"/>
      <c r="BA5" s="220"/>
      <c r="BB5" s="220"/>
      <c r="BC5" s="220"/>
      <c r="BD5" s="220"/>
    </row>
    <row r="6" spans="1:256" s="255" customFormat="1" ht="15" customHeight="1">
      <c r="A6" s="177" t="s">
        <v>123</v>
      </c>
      <c r="B6" s="236">
        <v>1960</v>
      </c>
      <c r="C6" s="236">
        <v>1961</v>
      </c>
      <c r="D6" s="236">
        <v>1962</v>
      </c>
      <c r="E6" s="236">
        <v>1963</v>
      </c>
      <c r="F6" s="236">
        <v>1964</v>
      </c>
      <c r="G6" s="236">
        <v>1965</v>
      </c>
      <c r="H6" s="236">
        <v>1966</v>
      </c>
      <c r="I6" s="236">
        <v>1967</v>
      </c>
      <c r="J6" s="236">
        <v>1968</v>
      </c>
      <c r="K6" s="236">
        <v>1969</v>
      </c>
      <c r="L6" s="236">
        <v>1970</v>
      </c>
      <c r="M6" s="236">
        <v>1971</v>
      </c>
      <c r="N6" s="236">
        <v>1972</v>
      </c>
      <c r="O6" s="236">
        <v>1973</v>
      </c>
      <c r="P6" s="236">
        <v>1974</v>
      </c>
      <c r="Q6" s="236">
        <v>1975</v>
      </c>
      <c r="R6" s="236">
        <v>1976</v>
      </c>
      <c r="S6" s="236">
        <v>1977</v>
      </c>
      <c r="T6" s="236">
        <v>1978</v>
      </c>
      <c r="U6" s="236">
        <v>1979</v>
      </c>
      <c r="V6" s="236">
        <v>1980</v>
      </c>
      <c r="W6" s="236">
        <v>1981</v>
      </c>
      <c r="X6" s="236">
        <v>1982</v>
      </c>
      <c r="Y6" s="236">
        <v>1983</v>
      </c>
      <c r="Z6" s="236">
        <v>1984</v>
      </c>
      <c r="AA6" s="236">
        <v>1985</v>
      </c>
      <c r="AB6" s="236">
        <v>1986</v>
      </c>
      <c r="AC6" s="236">
        <v>1987</v>
      </c>
      <c r="AD6" s="236">
        <v>1988</v>
      </c>
      <c r="AE6" s="236">
        <v>1989</v>
      </c>
      <c r="AF6" s="236">
        <v>1990</v>
      </c>
      <c r="AG6" s="236">
        <v>1991</v>
      </c>
      <c r="AH6" s="236">
        <v>1992</v>
      </c>
      <c r="AI6" s="236">
        <v>1993</v>
      </c>
      <c r="AJ6" s="236">
        <v>1994</v>
      </c>
      <c r="AK6" s="236">
        <v>1995</v>
      </c>
      <c r="AL6" s="236">
        <v>1996</v>
      </c>
      <c r="AM6" s="236">
        <v>1997</v>
      </c>
      <c r="AN6" s="236">
        <v>1998</v>
      </c>
      <c r="AO6" s="236">
        <v>1999</v>
      </c>
      <c r="AP6" s="236">
        <v>2000</v>
      </c>
      <c r="AQ6" s="236">
        <v>2001</v>
      </c>
      <c r="AR6" s="236">
        <v>2002</v>
      </c>
      <c r="AS6" s="236">
        <v>2003</v>
      </c>
      <c r="AT6" s="236">
        <v>2004</v>
      </c>
      <c r="AU6" s="236">
        <v>2005</v>
      </c>
      <c r="AV6" s="236">
        <v>2006</v>
      </c>
      <c r="AW6" s="236">
        <v>2007</v>
      </c>
      <c r="AX6" s="236">
        <v>2008</v>
      </c>
      <c r="AY6" s="236">
        <v>2009</v>
      </c>
      <c r="AZ6" s="236">
        <v>2010</v>
      </c>
      <c r="BA6" s="236">
        <v>2011</v>
      </c>
      <c r="BB6" s="236">
        <v>2012</v>
      </c>
      <c r="BC6" s="236">
        <v>2013</v>
      </c>
      <c r="BD6" s="178">
        <v>2014</v>
      </c>
      <c r="BE6" s="178">
        <v>2016</v>
      </c>
      <c r="BF6" s="254"/>
      <c r="BG6" s="254"/>
      <c r="BH6" s="254"/>
      <c r="BI6" s="254"/>
      <c r="BJ6" s="254"/>
      <c r="BK6" s="254"/>
      <c r="BL6" s="254"/>
      <c r="BM6" s="254"/>
      <c r="BN6" s="254"/>
      <c r="BO6" s="254"/>
      <c r="BP6" s="254"/>
      <c r="BQ6" s="254"/>
      <c r="BR6" s="254"/>
      <c r="BS6" s="254"/>
      <c r="BT6" s="254"/>
      <c r="BU6" s="254"/>
      <c r="BV6" s="254"/>
      <c r="BW6" s="254"/>
      <c r="BX6" s="254"/>
      <c r="BY6" s="254"/>
      <c r="BZ6" s="254"/>
      <c r="CA6" s="254"/>
      <c r="CB6" s="254"/>
      <c r="CC6" s="254"/>
      <c r="CD6" s="254"/>
      <c r="CE6" s="254"/>
      <c r="CF6" s="254"/>
      <c r="CG6" s="254"/>
      <c r="CH6" s="254"/>
      <c r="CI6" s="254"/>
      <c r="CJ6" s="254"/>
      <c r="CK6" s="254"/>
      <c r="CL6" s="254"/>
      <c r="CM6" s="254"/>
      <c r="CN6" s="254"/>
      <c r="CO6" s="254"/>
      <c r="CP6" s="254"/>
      <c r="CQ6" s="254"/>
      <c r="CR6" s="254"/>
      <c r="CS6" s="254"/>
      <c r="CT6" s="254"/>
      <c r="CU6" s="254"/>
      <c r="CV6" s="254"/>
      <c r="CW6" s="254"/>
      <c r="CX6" s="254"/>
      <c r="CY6" s="254"/>
      <c r="CZ6" s="254"/>
      <c r="DA6" s="254"/>
      <c r="DB6" s="254"/>
      <c r="DC6" s="254"/>
      <c r="DD6" s="254"/>
      <c r="DE6" s="254"/>
      <c r="DF6" s="254"/>
      <c r="DG6" s="254"/>
      <c r="DH6" s="254"/>
      <c r="DI6" s="254"/>
      <c r="DJ6" s="254"/>
      <c r="DK6" s="254"/>
      <c r="DL6" s="254"/>
      <c r="DM6" s="254"/>
      <c r="DN6" s="254"/>
      <c r="DO6" s="254"/>
      <c r="DP6" s="254"/>
      <c r="DQ6" s="254"/>
      <c r="DR6" s="254"/>
      <c r="DS6" s="254"/>
      <c r="DT6" s="254"/>
      <c r="DU6" s="254"/>
      <c r="DV6" s="254"/>
      <c r="DW6" s="254"/>
      <c r="DX6" s="254"/>
      <c r="DY6" s="254"/>
      <c r="DZ6" s="254"/>
      <c r="EA6" s="254"/>
      <c r="EB6" s="254"/>
      <c r="EC6" s="254"/>
      <c r="ED6" s="254"/>
      <c r="EE6" s="254"/>
      <c r="EF6" s="254"/>
      <c r="EG6" s="254"/>
      <c r="EH6" s="254"/>
      <c r="EI6" s="254"/>
      <c r="EJ6" s="254"/>
      <c r="EK6" s="254"/>
      <c r="EL6" s="254"/>
      <c r="EM6" s="254"/>
      <c r="EN6" s="254"/>
      <c r="EO6" s="254"/>
      <c r="EP6" s="254"/>
      <c r="EQ6" s="254"/>
      <c r="ER6" s="254"/>
      <c r="ES6" s="254"/>
      <c r="ET6" s="254"/>
      <c r="EU6" s="254"/>
      <c r="EV6" s="254"/>
      <c r="EW6" s="254"/>
      <c r="EX6" s="254"/>
      <c r="EY6" s="254"/>
      <c r="EZ6" s="254"/>
      <c r="FA6" s="254"/>
      <c r="FB6" s="254"/>
      <c r="FC6" s="254"/>
      <c r="FD6" s="254"/>
      <c r="FE6" s="254"/>
      <c r="FF6" s="254"/>
      <c r="FG6" s="254"/>
      <c r="FH6" s="254"/>
      <c r="FI6" s="254"/>
      <c r="FJ6" s="254"/>
      <c r="FK6" s="254"/>
      <c r="FL6" s="254"/>
      <c r="FM6" s="254"/>
      <c r="FN6" s="254"/>
      <c r="FO6" s="254"/>
      <c r="FP6" s="254"/>
      <c r="FQ6" s="254"/>
      <c r="FR6" s="254"/>
      <c r="FS6" s="254"/>
      <c r="FT6" s="254"/>
      <c r="FU6" s="254"/>
      <c r="FV6" s="254"/>
      <c r="FW6" s="254"/>
      <c r="FX6" s="254"/>
      <c r="FY6" s="254"/>
      <c r="FZ6" s="254"/>
      <c r="GA6" s="254"/>
      <c r="GB6" s="254"/>
      <c r="GC6" s="254"/>
      <c r="GD6" s="254"/>
      <c r="GE6" s="254"/>
      <c r="GF6" s="254"/>
      <c r="GG6" s="254"/>
      <c r="GH6" s="254"/>
      <c r="GI6" s="254"/>
      <c r="GJ6" s="254"/>
      <c r="GK6" s="254"/>
      <c r="GL6" s="254"/>
      <c r="GM6" s="254"/>
      <c r="GN6" s="254"/>
      <c r="GO6" s="254"/>
      <c r="GP6" s="254"/>
      <c r="GQ6" s="254"/>
      <c r="GR6" s="254"/>
      <c r="GS6" s="254"/>
      <c r="GT6" s="254"/>
      <c r="GU6" s="254"/>
      <c r="GV6" s="254"/>
      <c r="GW6" s="254"/>
      <c r="GX6" s="254"/>
      <c r="GY6" s="254"/>
      <c r="GZ6" s="254"/>
      <c r="HA6" s="254"/>
      <c r="HB6" s="254"/>
      <c r="HC6" s="254"/>
      <c r="HD6" s="254"/>
      <c r="HE6" s="254"/>
      <c r="HF6" s="254"/>
      <c r="HG6" s="254"/>
      <c r="HH6" s="254"/>
      <c r="HI6" s="254"/>
      <c r="HJ6" s="254"/>
      <c r="HK6" s="254"/>
      <c r="HL6" s="254"/>
      <c r="HM6" s="254"/>
      <c r="HN6" s="254"/>
      <c r="HO6" s="254"/>
      <c r="HP6" s="254"/>
      <c r="HQ6" s="254"/>
      <c r="HR6" s="254"/>
      <c r="HS6" s="254"/>
      <c r="HT6" s="254"/>
      <c r="HU6" s="254"/>
      <c r="HV6" s="254"/>
      <c r="HW6" s="254"/>
      <c r="HX6" s="254"/>
      <c r="HY6" s="254"/>
      <c r="HZ6" s="254"/>
      <c r="IA6" s="254"/>
      <c r="IB6" s="254"/>
      <c r="IC6" s="254"/>
      <c r="ID6" s="254"/>
      <c r="IE6" s="254"/>
      <c r="IF6" s="254"/>
      <c r="IG6" s="254"/>
      <c r="IH6" s="254"/>
      <c r="II6" s="254"/>
      <c r="IJ6" s="254"/>
      <c r="IK6" s="254"/>
      <c r="IL6" s="254"/>
      <c r="IM6" s="254"/>
      <c r="IN6" s="254"/>
      <c r="IO6" s="254"/>
      <c r="IP6" s="254"/>
      <c r="IQ6" s="254"/>
      <c r="IR6" s="254"/>
      <c r="IS6" s="254"/>
      <c r="IT6" s="254"/>
      <c r="IU6" s="254"/>
      <c r="IV6" s="254"/>
    </row>
    <row r="7" spans="1:56" s="252" customFormat="1" ht="15" customHeight="1">
      <c r="A7" s="237"/>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row>
    <row r="8" spans="1:57" s="256" customFormat="1" ht="15" customHeight="1">
      <c r="A8" s="241" t="s">
        <v>34</v>
      </c>
      <c r="B8" s="260">
        <v>3.3</v>
      </c>
      <c r="C8" s="260">
        <v>2.3</v>
      </c>
      <c r="D8" s="260">
        <v>-2.400000000000012</v>
      </c>
      <c r="E8" s="260">
        <v>-17.8</v>
      </c>
      <c r="F8" s="260">
        <v>-11.2</v>
      </c>
      <c r="G8" s="260">
        <v>-7.000000000000015</v>
      </c>
      <c r="H8" s="260">
        <v>-19.1</v>
      </c>
      <c r="I8" s="260">
        <v>-28.5</v>
      </c>
      <c r="J8" s="260">
        <v>-24.6</v>
      </c>
      <c r="K8" s="260">
        <v>-30.5</v>
      </c>
      <c r="L8" s="260">
        <v>-60.7</v>
      </c>
      <c r="M8" s="260">
        <v>-23.6</v>
      </c>
      <c r="N8" s="260">
        <v>-12.6</v>
      </c>
      <c r="O8" s="260">
        <v>-34.6</v>
      </c>
      <c r="P8" s="260">
        <v>-103.9</v>
      </c>
      <c r="Q8" s="260">
        <v>-112.1</v>
      </c>
      <c r="R8" s="260">
        <v>-104.7</v>
      </c>
      <c r="S8" s="260">
        <v>-128.7</v>
      </c>
      <c r="T8" s="260">
        <v>-155.7</v>
      </c>
      <c r="U8" s="260">
        <v>-192</v>
      </c>
      <c r="V8" s="260">
        <v>-316.8</v>
      </c>
      <c r="W8" s="260">
        <v>-302.7</v>
      </c>
      <c r="X8" s="260">
        <v>-224.4</v>
      </c>
      <c r="Y8" s="260">
        <v>-219.2</v>
      </c>
      <c r="Z8" s="260">
        <v>-316.5</v>
      </c>
      <c r="AA8" s="260">
        <v>-220.1</v>
      </c>
      <c r="AB8" s="260">
        <v>-117.2</v>
      </c>
      <c r="AC8" s="260">
        <v>-163.8</v>
      </c>
      <c r="AD8" s="260">
        <v>-111</v>
      </c>
      <c r="AE8" s="260">
        <v>-170.3</v>
      </c>
      <c r="AF8" s="260">
        <v>-51.4</v>
      </c>
      <c r="AG8" s="260">
        <v>-169.5</v>
      </c>
      <c r="AH8" s="260">
        <v>-258.1</v>
      </c>
      <c r="AI8" s="260">
        <v>-327.16400000000016</v>
      </c>
      <c r="AJ8" s="260">
        <v>-351.50318000000016</v>
      </c>
      <c r="AK8" s="260">
        <v>-176.85493999999994</v>
      </c>
      <c r="AL8" s="260">
        <v>-193.8909600000003</v>
      </c>
      <c r="AM8" s="260">
        <v>-169.83860000000004</v>
      </c>
      <c r="AN8" s="260">
        <v>-128.1572</v>
      </c>
      <c r="AO8" s="260">
        <v>-240.89772683106366</v>
      </c>
      <c r="AP8" s="260">
        <v>-508.26327428419927</v>
      </c>
      <c r="AQ8" s="260">
        <v>-478.6669075924086</v>
      </c>
      <c r="AR8" s="260">
        <v>-281.5712540286862</v>
      </c>
      <c r="AS8" s="260">
        <v>-552.8204511953181</v>
      </c>
      <c r="AT8" s="260">
        <v>-683.5</v>
      </c>
      <c r="AU8" s="260">
        <v>-304.3</v>
      </c>
      <c r="AV8" s="260">
        <v>-403.90000000000003</v>
      </c>
      <c r="AW8" s="260">
        <v>-1116.1</v>
      </c>
      <c r="AX8" s="260">
        <v>-2129.9</v>
      </c>
      <c r="AY8" s="260">
        <v>-521.6967243544743</v>
      </c>
      <c r="AZ8" s="260">
        <v>-643.9852717766591</v>
      </c>
      <c r="BA8" s="260">
        <v>-1344.4046705224616</v>
      </c>
      <c r="BB8" s="260">
        <v>-1514.3506069936734</v>
      </c>
      <c r="BC8" s="260">
        <v>-1624.145917952523</v>
      </c>
      <c r="BD8" s="260">
        <v>-1214.2599927984297</v>
      </c>
      <c r="BE8" s="260">
        <v>-1065.4025641588435</v>
      </c>
    </row>
    <row r="9" spans="1:57" ht="15" customHeight="1">
      <c r="A9" s="257" t="s">
        <v>139</v>
      </c>
      <c r="B9" s="258">
        <v>-1</v>
      </c>
      <c r="C9" s="258">
        <v>7.799999999999997</v>
      </c>
      <c r="D9" s="258">
        <v>8.699999999999989</v>
      </c>
      <c r="E9" s="258">
        <v>-3.8999999999999915</v>
      </c>
      <c r="F9" s="258">
        <v>0.5</v>
      </c>
      <c r="G9" s="258">
        <v>14.999999999999986</v>
      </c>
      <c r="H9" s="258">
        <v>6.5</v>
      </c>
      <c r="I9" s="258">
        <v>3.9000000000000057</v>
      </c>
      <c r="J9" s="258">
        <v>11.599999999999994</v>
      </c>
      <c r="K9" s="258">
        <v>1.200000000000017</v>
      </c>
      <c r="L9" s="258">
        <v>-20</v>
      </c>
      <c r="M9" s="258">
        <v>19.30000000000001</v>
      </c>
      <c r="N9" s="258">
        <v>35.69999999999999</v>
      </c>
      <c r="O9" s="258">
        <v>23.00000000000003</v>
      </c>
      <c r="P9" s="258">
        <v>-87.19999999999999</v>
      </c>
      <c r="Q9" s="258">
        <v>-62.799999999999955</v>
      </c>
      <c r="R9" s="258">
        <v>-20.69999999999999</v>
      </c>
      <c r="S9" s="258">
        <v>-20.300000000000068</v>
      </c>
      <c r="T9" s="258">
        <v>-26.899999999999977</v>
      </c>
      <c r="U9" s="258">
        <v>-26.899999999999977</v>
      </c>
      <c r="V9" s="258">
        <v>-103.80000000000007</v>
      </c>
      <c r="W9" s="258">
        <v>-114.80000000000007</v>
      </c>
      <c r="X9" s="258">
        <v>-4.2000000000000455</v>
      </c>
      <c r="Y9" s="258">
        <v>-57.69999999999993</v>
      </c>
      <c r="Z9" s="258">
        <v>-147.79999999999995</v>
      </c>
      <c r="AA9" s="258">
        <v>-95.90000000000009</v>
      </c>
      <c r="AB9" s="258">
        <v>14.5</v>
      </c>
      <c r="AC9" s="258">
        <v>-49.60000000000002</v>
      </c>
      <c r="AD9" s="258">
        <v>-42.299999999999955</v>
      </c>
      <c r="AE9" s="258">
        <v>-52.5</v>
      </c>
      <c r="AF9" s="258">
        <v>-3.900000000000091</v>
      </c>
      <c r="AG9" s="258">
        <v>-36.299999999999955</v>
      </c>
      <c r="AH9" s="258">
        <v>-88.70000000000005</v>
      </c>
      <c r="AI9" s="258">
        <v>-231</v>
      </c>
      <c r="AJ9" s="258">
        <v>-257.39999999999986</v>
      </c>
      <c r="AK9" s="258">
        <v>-110.70000000000005</v>
      </c>
      <c r="AL9" s="258">
        <v>-137.60000000000014</v>
      </c>
      <c r="AM9" s="258">
        <v>-191.70000000000027</v>
      </c>
      <c r="AN9" s="258">
        <v>-303.6999999999998</v>
      </c>
      <c r="AO9" s="258">
        <v>-753.3000000000002</v>
      </c>
      <c r="AP9" s="258">
        <v>-644.4000000000001</v>
      </c>
      <c r="AQ9" s="258">
        <v>-729.1999999999998</v>
      </c>
      <c r="AR9" s="258">
        <v>-636.7000000000003</v>
      </c>
      <c r="AS9" s="258">
        <v>-1020.1000000000004</v>
      </c>
      <c r="AT9" s="258">
        <v>-1293.3000000000002</v>
      </c>
      <c r="AU9" s="258">
        <v>-1496.6000000000004</v>
      </c>
      <c r="AV9" s="258">
        <v>-2026.6999999999998</v>
      </c>
      <c r="AW9" s="258">
        <v>-3104.1000000000004</v>
      </c>
      <c r="AX9" s="258">
        <v>-4255.599999999999</v>
      </c>
      <c r="AY9" s="258">
        <v>-2941.921999999999</v>
      </c>
      <c r="AZ9" s="258">
        <v>-3154.071</v>
      </c>
      <c r="BA9" s="258">
        <v>-3721.3410000000003</v>
      </c>
      <c r="BB9" s="258">
        <v>-3569.7339999999995</v>
      </c>
      <c r="BC9" s="258">
        <v>-3731.1482189845756</v>
      </c>
      <c r="BD9" s="258">
        <v>-3468.487350539597</v>
      </c>
      <c r="BE9" s="258">
        <v>-3575.7637889697235</v>
      </c>
    </row>
    <row r="10" spans="1:57" ht="15" customHeight="1">
      <c r="A10" s="259" t="s">
        <v>140</v>
      </c>
      <c r="B10" s="260">
        <v>64.4</v>
      </c>
      <c r="C10" s="260">
        <v>74.1</v>
      </c>
      <c r="D10" s="260">
        <v>82.6</v>
      </c>
      <c r="E10" s="260">
        <v>84.4</v>
      </c>
      <c r="F10" s="260">
        <v>95.2</v>
      </c>
      <c r="G10" s="260">
        <v>128.2</v>
      </c>
      <c r="H10" s="260">
        <v>144.5</v>
      </c>
      <c r="I10" s="260">
        <v>156</v>
      </c>
      <c r="J10" s="260">
        <v>181</v>
      </c>
      <c r="K10" s="260">
        <v>170.9</v>
      </c>
      <c r="L10" s="260">
        <v>183.4</v>
      </c>
      <c r="M10" s="260">
        <v>196.4</v>
      </c>
      <c r="N10" s="260">
        <v>212.1</v>
      </c>
      <c r="O10" s="260">
        <v>266.6</v>
      </c>
      <c r="P10" s="260">
        <v>300.3</v>
      </c>
      <c r="Q10" s="260">
        <v>309.6</v>
      </c>
      <c r="R10" s="260">
        <v>411.7</v>
      </c>
      <c r="S10" s="260">
        <v>529.8</v>
      </c>
      <c r="T10" s="260">
        <v>627.6</v>
      </c>
      <c r="U10" s="260">
        <v>756.5</v>
      </c>
      <c r="V10" s="260">
        <v>850.3</v>
      </c>
      <c r="W10" s="260">
        <v>783.8</v>
      </c>
      <c r="X10" s="260">
        <v>676.5</v>
      </c>
      <c r="Y10" s="260">
        <v>698.6</v>
      </c>
      <c r="Z10" s="260">
        <v>737</v>
      </c>
      <c r="AA10" s="260">
        <v>795.8</v>
      </c>
      <c r="AB10" s="260">
        <v>894</v>
      </c>
      <c r="AC10" s="260">
        <v>821.8</v>
      </c>
      <c r="AD10" s="260">
        <v>881.1</v>
      </c>
      <c r="AE10" s="260">
        <v>903.2</v>
      </c>
      <c r="AF10" s="260">
        <v>933.8</v>
      </c>
      <c r="AG10" s="260">
        <v>949.2</v>
      </c>
      <c r="AH10" s="260">
        <v>1031.1</v>
      </c>
      <c r="AI10" s="260">
        <v>1173.2</v>
      </c>
      <c r="AJ10" s="260">
        <v>1377.9</v>
      </c>
      <c r="AK10" s="260">
        <v>1768.7</v>
      </c>
      <c r="AL10" s="260">
        <v>2007.3</v>
      </c>
      <c r="AM10" s="260">
        <v>2439.6</v>
      </c>
      <c r="AN10" s="260">
        <v>2928.8</v>
      </c>
      <c r="AO10" s="260">
        <v>2776.7</v>
      </c>
      <c r="AP10" s="260">
        <v>3343.4</v>
      </c>
      <c r="AQ10" s="260">
        <v>3422.7</v>
      </c>
      <c r="AR10" s="260">
        <v>3744.9</v>
      </c>
      <c r="AS10" s="260">
        <v>3754</v>
      </c>
      <c r="AT10" s="260">
        <v>4533.9</v>
      </c>
      <c r="AU10" s="260">
        <v>5048</v>
      </c>
      <c r="AV10" s="260">
        <v>5276.6</v>
      </c>
      <c r="AW10" s="260">
        <v>5783.6</v>
      </c>
      <c r="AX10" s="260">
        <v>6198.3</v>
      </c>
      <c r="AY10" s="260">
        <v>4017.904</v>
      </c>
      <c r="AZ10" s="260">
        <v>5131.74</v>
      </c>
      <c r="BA10" s="260">
        <v>6657.263999999999</v>
      </c>
      <c r="BB10" s="260">
        <v>7059.298</v>
      </c>
      <c r="BC10" s="260">
        <v>6521.77129842921</v>
      </c>
      <c r="BD10" s="260">
        <v>6798.437092566992</v>
      </c>
      <c r="BE10" s="260">
        <v>6732.706680651756</v>
      </c>
    </row>
    <row r="11" spans="1:57" ht="15" customHeight="1">
      <c r="A11" s="261" t="s">
        <v>220</v>
      </c>
      <c r="B11" s="258">
        <v>65.4</v>
      </c>
      <c r="C11" s="258">
        <v>66.3</v>
      </c>
      <c r="D11" s="258">
        <v>73.9</v>
      </c>
      <c r="E11" s="258">
        <v>88.3</v>
      </c>
      <c r="F11" s="258">
        <v>94.7</v>
      </c>
      <c r="G11" s="258">
        <v>113.2</v>
      </c>
      <c r="H11" s="258">
        <v>138</v>
      </c>
      <c r="I11" s="258">
        <v>152.1</v>
      </c>
      <c r="J11" s="258">
        <v>169.4</v>
      </c>
      <c r="K11" s="258">
        <v>169.7</v>
      </c>
      <c r="L11" s="258">
        <v>203.4</v>
      </c>
      <c r="M11" s="258">
        <v>177.1</v>
      </c>
      <c r="N11" s="258">
        <v>176.4</v>
      </c>
      <c r="O11" s="258">
        <v>243.6</v>
      </c>
      <c r="P11" s="258">
        <v>387.5</v>
      </c>
      <c r="Q11" s="258">
        <v>372.4</v>
      </c>
      <c r="R11" s="258">
        <v>432.4</v>
      </c>
      <c r="S11" s="258">
        <v>550.1</v>
      </c>
      <c r="T11" s="258">
        <v>654.5</v>
      </c>
      <c r="U11" s="258">
        <v>783.4</v>
      </c>
      <c r="V11" s="258">
        <v>954.1</v>
      </c>
      <c r="W11" s="258">
        <v>898.6</v>
      </c>
      <c r="X11" s="258">
        <v>680.7</v>
      </c>
      <c r="Y11" s="258">
        <v>756.3</v>
      </c>
      <c r="Z11" s="258">
        <v>884.8</v>
      </c>
      <c r="AA11" s="258">
        <v>891.7</v>
      </c>
      <c r="AB11" s="258">
        <v>879.5</v>
      </c>
      <c r="AC11" s="258">
        <v>871.4</v>
      </c>
      <c r="AD11" s="258">
        <v>923.4</v>
      </c>
      <c r="AE11" s="258">
        <v>955.7</v>
      </c>
      <c r="AF11" s="258">
        <v>937.7</v>
      </c>
      <c r="AG11" s="258">
        <v>985.5</v>
      </c>
      <c r="AH11" s="258">
        <v>1119.8</v>
      </c>
      <c r="AI11" s="258">
        <v>1404.2</v>
      </c>
      <c r="AJ11" s="258">
        <v>1635.3</v>
      </c>
      <c r="AK11" s="258">
        <v>1879.4</v>
      </c>
      <c r="AL11" s="258">
        <v>2144.9</v>
      </c>
      <c r="AM11" s="258">
        <v>2631.3</v>
      </c>
      <c r="AN11" s="258">
        <v>3232.5</v>
      </c>
      <c r="AO11" s="258">
        <v>3530</v>
      </c>
      <c r="AP11" s="258">
        <v>3987.8</v>
      </c>
      <c r="AQ11" s="258">
        <v>4151.9</v>
      </c>
      <c r="AR11" s="258">
        <v>4381.6</v>
      </c>
      <c r="AS11" s="258">
        <v>4774.1</v>
      </c>
      <c r="AT11" s="258">
        <v>5827.2</v>
      </c>
      <c r="AU11" s="258">
        <v>6544.6</v>
      </c>
      <c r="AV11" s="258">
        <v>7303.3</v>
      </c>
      <c r="AW11" s="258">
        <v>8887.7</v>
      </c>
      <c r="AX11" s="258">
        <v>10453.9</v>
      </c>
      <c r="AY11" s="258">
        <v>6959.825999999999</v>
      </c>
      <c r="AZ11" s="258">
        <v>8285.811</v>
      </c>
      <c r="BA11" s="258">
        <v>10378.605</v>
      </c>
      <c r="BB11" s="258">
        <v>10629.032</v>
      </c>
      <c r="BC11" s="258">
        <v>10252.919517413786</v>
      </c>
      <c r="BD11" s="258">
        <v>10266.924443106589</v>
      </c>
      <c r="BE11" s="258">
        <v>10308.47046962148</v>
      </c>
    </row>
    <row r="12" spans="1:57" ht="15" customHeight="1">
      <c r="A12" s="262" t="s">
        <v>141</v>
      </c>
      <c r="B12" s="260">
        <v>-6.9</v>
      </c>
      <c r="C12" s="260">
        <v>-9</v>
      </c>
      <c r="D12" s="260">
        <v>-9.8</v>
      </c>
      <c r="E12" s="260">
        <v>-10.9</v>
      </c>
      <c r="F12" s="260">
        <v>-10.9</v>
      </c>
      <c r="G12" s="260">
        <v>-12.7</v>
      </c>
      <c r="H12" s="260">
        <v>-14.4</v>
      </c>
      <c r="I12" s="260">
        <v>-16</v>
      </c>
      <c r="J12" s="260">
        <v>-19.3</v>
      </c>
      <c r="K12" s="260">
        <v>-20.4</v>
      </c>
      <c r="L12" s="260">
        <v>-24.8</v>
      </c>
      <c r="M12" s="260">
        <v>-24.9</v>
      </c>
      <c r="N12" s="260">
        <v>-27.5</v>
      </c>
      <c r="O12" s="260">
        <v>-31.3</v>
      </c>
      <c r="P12" s="260">
        <v>-35.9</v>
      </c>
      <c r="Q12" s="260">
        <v>-38.3</v>
      </c>
      <c r="R12" s="260">
        <v>-39.3</v>
      </c>
      <c r="S12" s="260">
        <v>-53.6</v>
      </c>
      <c r="T12" s="260">
        <v>-60.5</v>
      </c>
      <c r="U12" s="260">
        <v>-65.2</v>
      </c>
      <c r="V12" s="260">
        <v>-81.1</v>
      </c>
      <c r="W12" s="260">
        <v>-62.2</v>
      </c>
      <c r="X12" s="260">
        <v>-48.4</v>
      </c>
      <c r="Y12" s="260">
        <v>-54.1</v>
      </c>
      <c r="Z12" s="260">
        <v>-70.9</v>
      </c>
      <c r="AA12" s="260">
        <v>-79.6</v>
      </c>
      <c r="AB12" s="260">
        <v>-78.8</v>
      </c>
      <c r="AC12" s="260">
        <v>-69.1</v>
      </c>
      <c r="AD12" s="260">
        <v>-60.9</v>
      </c>
      <c r="AE12" s="260">
        <v>-62.3</v>
      </c>
      <c r="AF12" s="260">
        <v>-74.1</v>
      </c>
      <c r="AG12" s="260">
        <v>-53.8</v>
      </c>
      <c r="AH12" s="260">
        <v>-51.4</v>
      </c>
      <c r="AI12" s="260">
        <v>-88.9</v>
      </c>
      <c r="AJ12" s="260">
        <v>-91.5</v>
      </c>
      <c r="AK12" s="260">
        <v>-71.6</v>
      </c>
      <c r="AL12" s="260">
        <v>-78.9</v>
      </c>
      <c r="AM12" s="260">
        <v>-82</v>
      </c>
      <c r="AN12" s="260">
        <v>-108.6</v>
      </c>
      <c r="AO12" s="260">
        <v>-69.3</v>
      </c>
      <c r="AP12" s="260">
        <v>-186.5</v>
      </c>
      <c r="AQ12" s="260">
        <v>-206.6</v>
      </c>
      <c r="AR12" s="260">
        <v>-190</v>
      </c>
      <c r="AS12" s="260">
        <v>-162.1</v>
      </c>
      <c r="AT12" s="260">
        <v>-204.1</v>
      </c>
      <c r="AU12" s="260">
        <v>-229.2</v>
      </c>
      <c r="AV12" s="260">
        <v>-290.7</v>
      </c>
      <c r="AW12" s="260">
        <v>-288.1</v>
      </c>
      <c r="AX12" s="260">
        <v>-326.9</v>
      </c>
      <c r="AY12" s="260">
        <v>379.1475588893014</v>
      </c>
      <c r="AZ12" s="260">
        <v>318.64486424316283</v>
      </c>
      <c r="BA12" s="260">
        <v>149.20732247335104</v>
      </c>
      <c r="BB12" s="260">
        <v>-33.04364572807344</v>
      </c>
      <c r="BC12" s="260">
        <v>-47.80236022275676</v>
      </c>
      <c r="BD12" s="260">
        <v>-148.99564099038025</v>
      </c>
      <c r="BE12" s="260">
        <v>-125.47177434330865</v>
      </c>
    </row>
    <row r="13" spans="1:57" ht="15" customHeight="1">
      <c r="A13" s="261" t="s">
        <v>227</v>
      </c>
      <c r="B13" s="258" t="s">
        <v>1</v>
      </c>
      <c r="C13" s="258" t="s">
        <v>1</v>
      </c>
      <c r="D13" s="258" t="s">
        <v>1</v>
      </c>
      <c r="E13" s="258" t="s">
        <v>1</v>
      </c>
      <c r="F13" s="258" t="s">
        <v>1</v>
      </c>
      <c r="G13" s="258" t="s">
        <v>1</v>
      </c>
      <c r="H13" s="258" t="s">
        <v>1</v>
      </c>
      <c r="I13" s="258" t="s">
        <v>1</v>
      </c>
      <c r="J13" s="258" t="s">
        <v>1</v>
      </c>
      <c r="K13" s="258" t="s">
        <v>1</v>
      </c>
      <c r="L13" s="258" t="s">
        <v>1</v>
      </c>
      <c r="M13" s="258" t="s">
        <v>1</v>
      </c>
      <c r="N13" s="258" t="s">
        <v>1</v>
      </c>
      <c r="O13" s="258" t="s">
        <v>1</v>
      </c>
      <c r="P13" s="258">
        <f>+P14+P12</f>
        <v>32.3999999858457</v>
      </c>
      <c r="Q13" s="258">
        <f aca="true" t="shared" si="0" ref="Q13:AX13">+Q14+Q12</f>
        <v>35.45</v>
      </c>
      <c r="R13" s="258">
        <f t="shared" si="0"/>
        <v>42.85000000000001</v>
      </c>
      <c r="S13" s="258">
        <f t="shared" si="0"/>
        <v>51.800000000000004</v>
      </c>
      <c r="T13" s="258">
        <f t="shared" si="0"/>
        <v>62.599999999999994</v>
      </c>
      <c r="U13" s="258">
        <f t="shared" si="0"/>
        <v>82.99999999999999</v>
      </c>
      <c r="V13" s="258">
        <f t="shared" si="0"/>
        <v>92.85</v>
      </c>
      <c r="W13" s="258">
        <f t="shared" si="0"/>
        <v>101.45</v>
      </c>
      <c r="X13" s="258">
        <f t="shared" si="0"/>
        <v>95.85</v>
      </c>
      <c r="Y13" s="258">
        <f t="shared" si="0"/>
        <v>104.25</v>
      </c>
      <c r="Z13" s="258">
        <f t="shared" si="0"/>
        <v>112.25</v>
      </c>
      <c r="AA13" s="258">
        <f t="shared" si="0"/>
        <v>115.70000000000002</v>
      </c>
      <c r="AB13" s="258">
        <f t="shared" si="0"/>
        <v>119.8</v>
      </c>
      <c r="AC13" s="258">
        <f t="shared" si="0"/>
        <v>133.33</v>
      </c>
      <c r="AD13" s="258">
        <f t="shared" si="0"/>
        <v>156.6</v>
      </c>
      <c r="AE13" s="258">
        <f t="shared" si="0"/>
        <v>168.2</v>
      </c>
      <c r="AF13" s="258">
        <f t="shared" si="0"/>
        <v>145.70000000000002</v>
      </c>
      <c r="AG13" s="258">
        <f t="shared" si="0"/>
        <v>172.89999999999998</v>
      </c>
      <c r="AH13" s="258">
        <f t="shared" si="0"/>
        <v>191.79999999999998</v>
      </c>
      <c r="AI13" s="258">
        <f t="shared" si="0"/>
        <v>205.79999999999998</v>
      </c>
      <c r="AJ13" s="258">
        <f t="shared" si="0"/>
        <v>219.5</v>
      </c>
      <c r="AK13" s="258">
        <f t="shared" si="0"/>
        <v>262.1</v>
      </c>
      <c r="AL13" s="258">
        <f t="shared" si="0"/>
        <v>250.6</v>
      </c>
      <c r="AM13" s="258">
        <f t="shared" si="0"/>
        <v>280.8</v>
      </c>
      <c r="AN13" s="258">
        <f t="shared" si="0"/>
        <v>338.20000000000005</v>
      </c>
      <c r="AO13" s="258">
        <f t="shared" si="0"/>
        <v>433.09999999999997</v>
      </c>
      <c r="AP13" s="258">
        <f t="shared" si="0"/>
        <v>507.33892688000003</v>
      </c>
      <c r="AQ13" s="258">
        <f t="shared" si="0"/>
        <v>505.91112538990103</v>
      </c>
      <c r="AR13" s="258">
        <f t="shared" si="0"/>
        <v>542.222209534071</v>
      </c>
      <c r="AS13" s="258">
        <f t="shared" si="0"/>
        <v>593.7061719953999</v>
      </c>
      <c r="AT13" s="258">
        <f t="shared" si="0"/>
        <v>645.21433345501</v>
      </c>
      <c r="AU13" s="258">
        <f t="shared" si="0"/>
        <v>700.019021986134</v>
      </c>
      <c r="AV13" s="258">
        <f t="shared" si="0"/>
        <v>745.1664636430498</v>
      </c>
      <c r="AW13" s="258">
        <f t="shared" si="0"/>
        <v>780.73940951776</v>
      </c>
      <c r="AX13" s="258">
        <f t="shared" si="0"/>
        <v>911.6084014583001</v>
      </c>
      <c r="AY13" s="258">
        <f aca="true" t="shared" si="1" ref="AY13:BE13">+AY14+AY12</f>
        <v>1343.1087946851562</v>
      </c>
      <c r="AZ13" s="258">
        <f t="shared" si="1"/>
        <v>1487.5026623276635</v>
      </c>
      <c r="BA13" s="258">
        <f t="shared" si="1"/>
        <v>1595.4541299842451</v>
      </c>
      <c r="BB13" s="258">
        <f t="shared" si="1"/>
        <v>1614.0717446566796</v>
      </c>
      <c r="BC13" s="258">
        <f t="shared" si="1"/>
        <v>1609.4170731003635</v>
      </c>
      <c r="BD13" s="258">
        <f t="shared" si="1"/>
        <v>1572.6265342094325</v>
      </c>
      <c r="BE13" s="258">
        <f t="shared" si="1"/>
        <v>1638.4567578026313</v>
      </c>
    </row>
    <row r="14" spans="1:57" ht="15" customHeight="1">
      <c r="A14" s="259" t="s">
        <v>228</v>
      </c>
      <c r="B14" s="260" t="s">
        <v>1</v>
      </c>
      <c r="C14" s="260" t="s">
        <v>1</v>
      </c>
      <c r="D14" s="260" t="s">
        <v>1</v>
      </c>
      <c r="E14" s="260" t="s">
        <v>1</v>
      </c>
      <c r="F14" s="260" t="s">
        <v>1</v>
      </c>
      <c r="G14" s="260" t="s">
        <v>1</v>
      </c>
      <c r="H14" s="260" t="s">
        <v>1</v>
      </c>
      <c r="I14" s="260" t="s">
        <v>1</v>
      </c>
      <c r="J14" s="260" t="s">
        <v>1</v>
      </c>
      <c r="K14" s="260" t="s">
        <v>1</v>
      </c>
      <c r="L14" s="260" t="s">
        <v>1</v>
      </c>
      <c r="M14" s="260" t="s">
        <v>1</v>
      </c>
      <c r="N14" s="260" t="s">
        <v>1</v>
      </c>
      <c r="O14" s="260" t="s">
        <v>1</v>
      </c>
      <c r="P14" s="260">
        <v>68.2999999858457</v>
      </c>
      <c r="Q14" s="260">
        <v>73.75</v>
      </c>
      <c r="R14" s="260">
        <v>82.15</v>
      </c>
      <c r="S14" s="260">
        <v>105.4</v>
      </c>
      <c r="T14" s="260">
        <v>123.1</v>
      </c>
      <c r="U14" s="260">
        <v>148.2</v>
      </c>
      <c r="V14" s="260">
        <v>173.95</v>
      </c>
      <c r="W14" s="260">
        <v>163.65</v>
      </c>
      <c r="X14" s="260">
        <v>144.25</v>
      </c>
      <c r="Y14" s="260">
        <v>158.35</v>
      </c>
      <c r="Z14" s="260">
        <v>183.15</v>
      </c>
      <c r="AA14" s="260">
        <v>195.3</v>
      </c>
      <c r="AB14" s="260">
        <v>198.6</v>
      </c>
      <c r="AC14" s="260">
        <v>202.43</v>
      </c>
      <c r="AD14" s="260">
        <v>217.5</v>
      </c>
      <c r="AE14" s="260">
        <v>230.5</v>
      </c>
      <c r="AF14" s="260">
        <v>219.8</v>
      </c>
      <c r="AG14" s="260">
        <v>226.7</v>
      </c>
      <c r="AH14" s="260">
        <v>243.2</v>
      </c>
      <c r="AI14" s="260">
        <v>294.7</v>
      </c>
      <c r="AJ14" s="260">
        <v>311</v>
      </c>
      <c r="AK14" s="260">
        <v>333.7</v>
      </c>
      <c r="AL14" s="260">
        <v>329.5</v>
      </c>
      <c r="AM14" s="260">
        <v>362.8</v>
      </c>
      <c r="AN14" s="260">
        <v>446.8</v>
      </c>
      <c r="AO14" s="260">
        <v>502.4</v>
      </c>
      <c r="AP14" s="260">
        <v>693.83892688</v>
      </c>
      <c r="AQ14" s="260">
        <v>712.511125389901</v>
      </c>
      <c r="AR14" s="260">
        <v>732.222209534071</v>
      </c>
      <c r="AS14" s="260">
        <v>755.8061719954</v>
      </c>
      <c r="AT14" s="260">
        <v>849.31433345501</v>
      </c>
      <c r="AU14" s="260">
        <v>929.2190219861341</v>
      </c>
      <c r="AV14" s="260">
        <v>1035.8664636430499</v>
      </c>
      <c r="AW14" s="260">
        <v>1068.83940951776</v>
      </c>
      <c r="AX14" s="260">
        <v>1238.5084014583</v>
      </c>
      <c r="AY14" s="260">
        <v>963.9612357958548</v>
      </c>
      <c r="AZ14" s="260">
        <v>1168.8577980845007</v>
      </c>
      <c r="BA14" s="260">
        <v>1446.246807510894</v>
      </c>
      <c r="BB14" s="260">
        <v>1647.115390384753</v>
      </c>
      <c r="BC14" s="260">
        <v>1657.2194333231203</v>
      </c>
      <c r="BD14" s="260">
        <v>1721.6221751998128</v>
      </c>
      <c r="BE14" s="260">
        <v>1763.92853214594</v>
      </c>
    </row>
    <row r="15" spans="1:57" ht="15" customHeight="1">
      <c r="A15" s="257" t="s">
        <v>142</v>
      </c>
      <c r="B15" s="258">
        <v>8.5</v>
      </c>
      <c r="C15" s="258">
        <v>-1.1</v>
      </c>
      <c r="D15" s="258">
        <v>-4.3</v>
      </c>
      <c r="E15" s="258">
        <v>-6</v>
      </c>
      <c r="F15" s="258">
        <v>-7</v>
      </c>
      <c r="G15" s="258">
        <v>-13</v>
      </c>
      <c r="H15" s="258">
        <v>-15.5</v>
      </c>
      <c r="I15" s="258">
        <v>-21.2</v>
      </c>
      <c r="J15" s="258">
        <v>-23.2</v>
      </c>
      <c r="K15" s="258">
        <v>-18.6</v>
      </c>
      <c r="L15" s="258">
        <v>-22.5</v>
      </c>
      <c r="M15" s="258">
        <v>-24.8</v>
      </c>
      <c r="N15" s="258">
        <v>-27.4</v>
      </c>
      <c r="O15" s="258">
        <v>-33.2</v>
      </c>
      <c r="P15" s="258">
        <v>-13.4</v>
      </c>
      <c r="Q15" s="258">
        <v>-28.7</v>
      </c>
      <c r="R15" s="258">
        <v>-58</v>
      </c>
      <c r="S15" s="258">
        <v>-68.9</v>
      </c>
      <c r="T15" s="258">
        <v>-85.6</v>
      </c>
      <c r="U15" s="258">
        <v>-120.4</v>
      </c>
      <c r="V15" s="258">
        <v>-153.4</v>
      </c>
      <c r="W15" s="258">
        <v>-153.2</v>
      </c>
      <c r="X15" s="258">
        <v>-201.8</v>
      </c>
      <c r="Y15" s="258">
        <v>-151.9</v>
      </c>
      <c r="Z15" s="258">
        <v>-177.8</v>
      </c>
      <c r="AA15" s="258">
        <v>-190.2</v>
      </c>
      <c r="AB15" s="258">
        <v>-211.2</v>
      </c>
      <c r="AC15" s="258">
        <v>-237.6</v>
      </c>
      <c r="AD15" s="258">
        <v>-243.4</v>
      </c>
      <c r="AE15" s="258">
        <v>-248.1</v>
      </c>
      <c r="AF15" s="258">
        <v>-253.1</v>
      </c>
      <c r="AG15" s="258">
        <v>-276.7</v>
      </c>
      <c r="AH15" s="258">
        <v>-334</v>
      </c>
      <c r="AI15" s="258">
        <v>-225.6</v>
      </c>
      <c r="AJ15" s="258">
        <v>-213.5</v>
      </c>
      <c r="AK15" s="258">
        <v>-258.5</v>
      </c>
      <c r="AL15" s="258">
        <v>-254.1</v>
      </c>
      <c r="AM15" s="258">
        <v>-208.1</v>
      </c>
      <c r="AN15" s="258">
        <v>-203.4</v>
      </c>
      <c r="AO15" s="258">
        <v>-155.6</v>
      </c>
      <c r="AP15" s="258">
        <v>-214.9</v>
      </c>
      <c r="AQ15" s="258">
        <v>-257.8</v>
      </c>
      <c r="AR15" s="258">
        <v>-301.2</v>
      </c>
      <c r="AS15" s="258">
        <v>-361.8</v>
      </c>
      <c r="AT15" s="258">
        <v>-446.3</v>
      </c>
      <c r="AU15" s="258">
        <v>-459.6</v>
      </c>
      <c r="AV15" s="258">
        <v>-536.8</v>
      </c>
      <c r="AW15" s="258">
        <v>-395.2</v>
      </c>
      <c r="AX15" s="258">
        <v>-520.8</v>
      </c>
      <c r="AY15" s="258">
        <v>-631.505818622923</v>
      </c>
      <c r="AZ15" s="258">
        <v>-727.3045444261318</v>
      </c>
      <c r="BA15" s="258">
        <v>-974.034506396063</v>
      </c>
      <c r="BB15" s="258">
        <v>-1265.5383253043976</v>
      </c>
      <c r="BC15" s="258">
        <v>-1317.1957119660826</v>
      </c>
      <c r="BD15" s="258">
        <v>-1272.2963724698136</v>
      </c>
      <c r="BE15" s="258">
        <v>-1303.4964246882123</v>
      </c>
    </row>
    <row r="16" spans="1:57" ht="15" customHeight="1">
      <c r="A16" s="262" t="s">
        <v>143</v>
      </c>
      <c r="B16" s="260">
        <v>2.7</v>
      </c>
      <c r="C16" s="260">
        <v>4.6</v>
      </c>
      <c r="D16" s="260">
        <v>3</v>
      </c>
      <c r="E16" s="260">
        <v>3</v>
      </c>
      <c r="F16" s="260">
        <v>6.2</v>
      </c>
      <c r="G16" s="260">
        <v>3.7</v>
      </c>
      <c r="H16" s="260">
        <v>4.3</v>
      </c>
      <c r="I16" s="260">
        <v>4.8</v>
      </c>
      <c r="J16" s="260">
        <v>6.3</v>
      </c>
      <c r="K16" s="260">
        <v>7.3</v>
      </c>
      <c r="L16" s="260">
        <v>6.6</v>
      </c>
      <c r="M16" s="260">
        <v>6.8</v>
      </c>
      <c r="N16" s="260">
        <v>6.6</v>
      </c>
      <c r="O16" s="260">
        <v>6.9</v>
      </c>
      <c r="P16" s="260">
        <v>32.6</v>
      </c>
      <c r="Q16" s="260">
        <v>17.7</v>
      </c>
      <c r="R16" s="260">
        <v>13.3</v>
      </c>
      <c r="S16" s="260">
        <v>14.1</v>
      </c>
      <c r="T16" s="260">
        <v>17.3</v>
      </c>
      <c r="U16" s="260">
        <v>20.5</v>
      </c>
      <c r="V16" s="260">
        <v>21.5</v>
      </c>
      <c r="W16" s="260">
        <v>27.5</v>
      </c>
      <c r="X16" s="260">
        <v>30</v>
      </c>
      <c r="Y16" s="260">
        <v>44.5</v>
      </c>
      <c r="Z16" s="260">
        <v>80</v>
      </c>
      <c r="AA16" s="260">
        <v>145.6</v>
      </c>
      <c r="AB16" s="260">
        <v>158.3</v>
      </c>
      <c r="AC16" s="260">
        <v>192.5</v>
      </c>
      <c r="AD16" s="260">
        <v>235.6</v>
      </c>
      <c r="AE16" s="260">
        <v>192.6</v>
      </c>
      <c r="AF16" s="260">
        <v>279.7</v>
      </c>
      <c r="AG16" s="260">
        <v>197.3</v>
      </c>
      <c r="AH16" s="260">
        <v>216</v>
      </c>
      <c r="AI16" s="260">
        <v>218.3</v>
      </c>
      <c r="AJ16" s="260">
        <v>210.9</v>
      </c>
      <c r="AK16" s="260">
        <v>264</v>
      </c>
      <c r="AL16" s="260">
        <v>276.7</v>
      </c>
      <c r="AM16" s="260">
        <v>312</v>
      </c>
      <c r="AN16" s="260">
        <v>487.5</v>
      </c>
      <c r="AO16" s="260">
        <v>736.9</v>
      </c>
      <c r="AP16" s="260">
        <v>537.6</v>
      </c>
      <c r="AQ16" s="260">
        <v>715</v>
      </c>
      <c r="AR16" s="260">
        <v>846.3</v>
      </c>
      <c r="AS16" s="260">
        <v>991.2</v>
      </c>
      <c r="AT16" s="260">
        <v>1265.3</v>
      </c>
      <c r="AU16" s="260">
        <v>1895.1</v>
      </c>
      <c r="AV16" s="260">
        <v>2450.3</v>
      </c>
      <c r="AW16" s="260">
        <v>2671.3</v>
      </c>
      <c r="AX16" s="260">
        <v>2973.4</v>
      </c>
      <c r="AY16" s="260">
        <v>2672.5835353791467</v>
      </c>
      <c r="AZ16" s="260">
        <v>2918.7454084063093</v>
      </c>
      <c r="BA16" s="260">
        <v>3201.7635134002508</v>
      </c>
      <c r="BB16" s="260">
        <v>3353.9653640387983</v>
      </c>
      <c r="BC16" s="260">
        <v>3472.0003732208925</v>
      </c>
      <c r="BD16" s="260">
        <v>3675.5193712013597</v>
      </c>
      <c r="BE16" s="260">
        <v>3939.3294238424014</v>
      </c>
    </row>
    <row r="17" spans="1:57" s="264" customFormat="1" ht="15" customHeight="1">
      <c r="A17" s="263" t="s">
        <v>222</v>
      </c>
      <c r="B17" s="258" t="s">
        <v>1</v>
      </c>
      <c r="C17" s="258" t="s">
        <v>1</v>
      </c>
      <c r="D17" s="258" t="s">
        <v>1</v>
      </c>
      <c r="E17" s="258" t="s">
        <v>1</v>
      </c>
      <c r="F17" s="258" t="s">
        <v>1</v>
      </c>
      <c r="G17" s="258" t="s">
        <v>1</v>
      </c>
      <c r="H17" s="258" t="s">
        <v>1</v>
      </c>
      <c r="I17" s="258" t="s">
        <v>1</v>
      </c>
      <c r="J17" s="258" t="s">
        <v>1</v>
      </c>
      <c r="K17" s="258" t="s">
        <v>1</v>
      </c>
      <c r="L17" s="258" t="s">
        <v>1</v>
      </c>
      <c r="M17" s="258" t="s">
        <v>1</v>
      </c>
      <c r="N17" s="258" t="s">
        <v>1</v>
      </c>
      <c r="O17" s="258" t="s">
        <v>1</v>
      </c>
      <c r="P17" s="258" t="s">
        <v>1</v>
      </c>
      <c r="Q17" s="258" t="s">
        <v>1</v>
      </c>
      <c r="R17" s="258" t="s">
        <v>1</v>
      </c>
      <c r="S17" s="258" t="s">
        <v>1</v>
      </c>
      <c r="T17" s="258" t="s">
        <v>1</v>
      </c>
      <c r="U17" s="258" t="s">
        <v>1</v>
      </c>
      <c r="V17" s="258" t="s">
        <v>1</v>
      </c>
      <c r="W17" s="258" t="s">
        <v>1</v>
      </c>
      <c r="X17" s="258" t="s">
        <v>1</v>
      </c>
      <c r="Y17" s="258" t="s">
        <v>1</v>
      </c>
      <c r="Z17" s="258" t="s">
        <v>1</v>
      </c>
      <c r="AA17" s="258" t="s">
        <v>1</v>
      </c>
      <c r="AB17" s="258" t="s">
        <v>1</v>
      </c>
      <c r="AC17" s="258">
        <v>28</v>
      </c>
      <c r="AD17" s="258">
        <v>30</v>
      </c>
      <c r="AE17" s="258">
        <v>35</v>
      </c>
      <c r="AF17" s="258">
        <v>50</v>
      </c>
      <c r="AG17" s="258">
        <v>52</v>
      </c>
      <c r="AH17" s="258">
        <v>60</v>
      </c>
      <c r="AI17" s="258">
        <v>60</v>
      </c>
      <c r="AJ17" s="258">
        <v>85</v>
      </c>
      <c r="AK17" s="258">
        <v>120</v>
      </c>
      <c r="AL17" s="258">
        <v>128.4</v>
      </c>
      <c r="AM17" s="258">
        <v>160</v>
      </c>
      <c r="AN17" s="258">
        <v>219.5</v>
      </c>
      <c r="AO17" s="258">
        <v>319.4</v>
      </c>
      <c r="AP17" s="258">
        <v>440.6</v>
      </c>
      <c r="AQ17" s="258">
        <v>574</v>
      </c>
      <c r="AR17" s="258">
        <v>765.3</v>
      </c>
      <c r="AS17" s="258">
        <v>842.3</v>
      </c>
      <c r="AT17" s="258">
        <v>1138</v>
      </c>
      <c r="AU17" s="258">
        <v>1775.8</v>
      </c>
      <c r="AV17" s="258">
        <v>2328.6</v>
      </c>
      <c r="AW17" s="258">
        <v>2580.7</v>
      </c>
      <c r="AX17" s="258">
        <v>2807.5</v>
      </c>
      <c r="AY17" s="258">
        <v>2502.4507534990166</v>
      </c>
      <c r="AZ17" s="258">
        <v>2646.2899044927194</v>
      </c>
      <c r="BA17" s="258">
        <v>2861.6711229662915</v>
      </c>
      <c r="BB17" s="258">
        <v>2958.0288958431174</v>
      </c>
      <c r="BC17" s="258">
        <v>3187.195751849292</v>
      </c>
      <c r="BD17" s="258">
        <v>3465.460636570516</v>
      </c>
      <c r="BE17" s="258">
        <v>3769.4977553749195</v>
      </c>
    </row>
    <row r="18" spans="1:57" ht="15" customHeight="1">
      <c r="A18" s="265" t="s">
        <v>223</v>
      </c>
      <c r="B18" s="260" t="s">
        <v>1</v>
      </c>
      <c r="C18" s="260" t="s">
        <v>1</v>
      </c>
      <c r="D18" s="260" t="s">
        <v>1</v>
      </c>
      <c r="E18" s="260" t="s">
        <v>1</v>
      </c>
      <c r="F18" s="260" t="s">
        <v>1</v>
      </c>
      <c r="G18" s="260" t="s">
        <v>1</v>
      </c>
      <c r="H18" s="260" t="s">
        <v>1</v>
      </c>
      <c r="I18" s="260" t="s">
        <v>1</v>
      </c>
      <c r="J18" s="260" t="s">
        <v>1</v>
      </c>
      <c r="K18" s="260" t="s">
        <v>1</v>
      </c>
      <c r="L18" s="260" t="s">
        <v>1</v>
      </c>
      <c r="M18" s="260" t="s">
        <v>1</v>
      </c>
      <c r="N18" s="260" t="s">
        <v>1</v>
      </c>
      <c r="O18" s="260" t="s">
        <v>1</v>
      </c>
      <c r="P18" s="260" t="s">
        <v>1</v>
      </c>
      <c r="Q18" s="260" t="s">
        <v>1</v>
      </c>
      <c r="R18" s="260" t="s">
        <v>1</v>
      </c>
      <c r="S18" s="260" t="s">
        <v>1</v>
      </c>
      <c r="T18" s="260" t="s">
        <v>1</v>
      </c>
      <c r="U18" s="260" t="s">
        <v>1</v>
      </c>
      <c r="V18" s="260" t="s">
        <v>1</v>
      </c>
      <c r="W18" s="260" t="s">
        <v>1</v>
      </c>
      <c r="X18" s="260" t="s">
        <v>1</v>
      </c>
      <c r="Y18" s="260" t="s">
        <v>1</v>
      </c>
      <c r="Z18" s="260" t="s">
        <v>1</v>
      </c>
      <c r="AA18" s="260" t="s">
        <v>1</v>
      </c>
      <c r="AB18" s="260" t="s">
        <v>1</v>
      </c>
      <c r="AC18" s="260" t="s">
        <v>1</v>
      </c>
      <c r="AD18" s="260" t="s">
        <v>1</v>
      </c>
      <c r="AE18" s="260" t="s">
        <v>1</v>
      </c>
      <c r="AF18" s="260" t="s">
        <v>1</v>
      </c>
      <c r="AG18" s="260" t="s">
        <v>1</v>
      </c>
      <c r="AH18" s="260" t="s">
        <v>1</v>
      </c>
      <c r="AI18" s="260" t="s">
        <v>1</v>
      </c>
      <c r="AJ18" s="260" t="s">
        <v>1</v>
      </c>
      <c r="AK18" s="260" t="s">
        <v>1</v>
      </c>
      <c r="AL18" s="260" t="s">
        <v>1</v>
      </c>
      <c r="AM18" s="260" t="s">
        <v>1</v>
      </c>
      <c r="AN18" s="260" t="s">
        <v>1</v>
      </c>
      <c r="AO18" s="260" t="s">
        <v>1</v>
      </c>
      <c r="AP18" s="260">
        <v>164.1</v>
      </c>
      <c r="AQ18" s="260">
        <v>160.5</v>
      </c>
      <c r="AR18" s="260">
        <v>85.2</v>
      </c>
      <c r="AS18" s="260">
        <v>49.1</v>
      </c>
      <c r="AT18" s="260">
        <v>50.8</v>
      </c>
      <c r="AU18" s="260">
        <v>593.5</v>
      </c>
      <c r="AV18" s="260">
        <v>1484.8</v>
      </c>
      <c r="AW18" s="260">
        <v>1206.6</v>
      </c>
      <c r="AX18" s="260">
        <v>89.6</v>
      </c>
      <c r="AY18" s="260">
        <v>95.84924650098327</v>
      </c>
      <c r="AZ18" s="260">
        <v>47.510095507280454</v>
      </c>
      <c r="BA18" s="260">
        <v>102.1288770337085</v>
      </c>
      <c r="BB18" s="260">
        <v>34.9711041568827</v>
      </c>
      <c r="BC18" s="260">
        <v>28.044641801</v>
      </c>
      <c r="BD18" s="260">
        <v>32.356143365</v>
      </c>
      <c r="BE18" s="260">
        <v>20.768253599274402</v>
      </c>
    </row>
    <row r="19" spans="1:57" s="256" customFormat="1" ht="26.25" customHeight="1">
      <c r="A19" s="301" t="s">
        <v>247</v>
      </c>
      <c r="B19" s="258">
        <v>3.3</v>
      </c>
      <c r="C19" s="258">
        <v>2.3</v>
      </c>
      <c r="D19" s="258">
        <v>-2.400000000000012</v>
      </c>
      <c r="E19" s="258">
        <v>-17.8</v>
      </c>
      <c r="F19" s="258">
        <v>-11.2</v>
      </c>
      <c r="G19" s="258">
        <v>-7.000000000000015</v>
      </c>
      <c r="H19" s="258">
        <v>-19.1</v>
      </c>
      <c r="I19" s="258">
        <v>-28.5</v>
      </c>
      <c r="J19" s="258">
        <v>-24.6</v>
      </c>
      <c r="K19" s="258">
        <v>-30.5</v>
      </c>
      <c r="L19" s="258">
        <v>-60.7</v>
      </c>
      <c r="M19" s="258">
        <v>-23.6</v>
      </c>
      <c r="N19" s="258">
        <v>-12.6</v>
      </c>
      <c r="O19" s="258">
        <v>-34.6</v>
      </c>
      <c r="P19" s="258">
        <v>-103.9</v>
      </c>
      <c r="Q19" s="258">
        <v>-112.1</v>
      </c>
      <c r="R19" s="258">
        <v>-104.7</v>
      </c>
      <c r="S19" s="258">
        <v>-128.7</v>
      </c>
      <c r="T19" s="258">
        <v>-155.7</v>
      </c>
      <c r="U19" s="258">
        <v>-192</v>
      </c>
      <c r="V19" s="258">
        <v>-316.8</v>
      </c>
      <c r="W19" s="258">
        <v>-302.7</v>
      </c>
      <c r="X19" s="258">
        <v>-224.4</v>
      </c>
      <c r="Y19" s="258">
        <v>-219.2</v>
      </c>
      <c r="Z19" s="258">
        <v>-316.5</v>
      </c>
      <c r="AA19" s="258">
        <v>-220.1</v>
      </c>
      <c r="AB19" s="258">
        <v>-117.2</v>
      </c>
      <c r="AC19" s="258">
        <v>-163.8</v>
      </c>
      <c r="AD19" s="258">
        <v>-111</v>
      </c>
      <c r="AE19" s="258">
        <v>-170.3</v>
      </c>
      <c r="AF19" s="258">
        <v>-51.4</v>
      </c>
      <c r="AG19" s="258">
        <v>-169.5</v>
      </c>
      <c r="AH19" s="258">
        <v>-258.1</v>
      </c>
      <c r="AI19" s="258">
        <v>-327.16400000000016</v>
      </c>
      <c r="AJ19" s="258">
        <v>-351.50318000000016</v>
      </c>
      <c r="AK19" s="258">
        <v>-176.85493999999994</v>
      </c>
      <c r="AL19" s="258">
        <v>-193.8909600000003</v>
      </c>
      <c r="AM19" s="258">
        <v>-169.83860000000004</v>
      </c>
      <c r="AN19" s="258">
        <v>-128.1572</v>
      </c>
      <c r="AO19" s="258">
        <v>-240.89772683106366</v>
      </c>
      <c r="AP19" s="258">
        <v>-344.16327428419925</v>
      </c>
      <c r="AQ19" s="258">
        <v>-318.1669075924086</v>
      </c>
      <c r="AR19" s="258">
        <v>-196.37125402868622</v>
      </c>
      <c r="AS19" s="258">
        <v>-503.7204511953181</v>
      </c>
      <c r="AT19" s="258">
        <v>-632.7</v>
      </c>
      <c r="AU19" s="258">
        <v>289.2</v>
      </c>
      <c r="AV19" s="258">
        <v>1080.8999999999999</v>
      </c>
      <c r="AW19" s="258">
        <v>90.5</v>
      </c>
      <c r="AX19" s="258">
        <v>-2040.3000000000002</v>
      </c>
      <c r="AY19" s="258">
        <v>-425.84747785349106</v>
      </c>
      <c r="AZ19" s="258">
        <v>-596.4751762693787</v>
      </c>
      <c r="BA19" s="258">
        <v>-1242.2757934887532</v>
      </c>
      <c r="BB19" s="258">
        <v>-1479.3795028367906</v>
      </c>
      <c r="BC19" s="258">
        <v>-1596.101276151523</v>
      </c>
      <c r="BD19" s="258">
        <v>-1181.9038494334297</v>
      </c>
      <c r="BE19" s="258">
        <v>-1044.634310559569</v>
      </c>
    </row>
    <row r="20" spans="1:57" ht="15" customHeight="1">
      <c r="A20" s="265" t="s">
        <v>224</v>
      </c>
      <c r="B20" s="260">
        <v>5.3</v>
      </c>
      <c r="C20" s="260">
        <v>5.9</v>
      </c>
      <c r="D20" s="260">
        <v>-5.3</v>
      </c>
      <c r="E20" s="260">
        <v>-15.7</v>
      </c>
      <c r="F20" s="260">
        <v>-13.9</v>
      </c>
      <c r="G20" s="260">
        <v>-15.9</v>
      </c>
      <c r="H20" s="260">
        <v>-14.9</v>
      </c>
      <c r="I20" s="260">
        <v>-16.3</v>
      </c>
      <c r="J20" s="260">
        <v>-34.2</v>
      </c>
      <c r="K20" s="260">
        <v>-30.7</v>
      </c>
      <c r="L20" s="260">
        <v>-48.8</v>
      </c>
      <c r="M20" s="260">
        <v>-29.7</v>
      </c>
      <c r="N20" s="260">
        <v>-21.9</v>
      </c>
      <c r="O20" s="260">
        <v>-38.1</v>
      </c>
      <c r="P20" s="260">
        <v>-110.4</v>
      </c>
      <c r="Q20" s="260">
        <v>-128.8</v>
      </c>
      <c r="R20" s="260">
        <v>-127.1</v>
      </c>
      <c r="S20" s="260">
        <v>-174.6</v>
      </c>
      <c r="T20" s="260">
        <v>-165.5</v>
      </c>
      <c r="U20" s="260">
        <v>-195.8</v>
      </c>
      <c r="V20" s="260">
        <v>-281.6</v>
      </c>
      <c r="W20" s="260">
        <v>-240.5</v>
      </c>
      <c r="X20" s="260">
        <v>-97</v>
      </c>
      <c r="Y20" s="260">
        <v>-194</v>
      </c>
      <c r="Z20" s="260">
        <v>-311.4</v>
      </c>
      <c r="AA20" s="260">
        <v>-255</v>
      </c>
      <c r="AB20" s="260">
        <v>-166.1</v>
      </c>
      <c r="AC20" s="260">
        <v>-243.3</v>
      </c>
      <c r="AD20" s="260">
        <v>-219.3</v>
      </c>
      <c r="AE20" s="260">
        <v>-271.9</v>
      </c>
      <c r="AF20" s="260">
        <v>-217.7</v>
      </c>
      <c r="AG20" s="260">
        <v>-135.3</v>
      </c>
      <c r="AH20" s="260">
        <v>-274.9</v>
      </c>
      <c r="AI20" s="260">
        <v>-206.6</v>
      </c>
      <c r="AJ20" s="260">
        <v>-248.9</v>
      </c>
      <c r="AK20" s="260">
        <v>-214.3</v>
      </c>
      <c r="AL20" s="260">
        <v>-227.2</v>
      </c>
      <c r="AM20" s="260">
        <v>-227.4</v>
      </c>
      <c r="AN20" s="260">
        <v>-171.8</v>
      </c>
      <c r="AO20" s="260">
        <v>-335.6</v>
      </c>
      <c r="AP20" s="260">
        <v>-255.6</v>
      </c>
      <c r="AQ20" s="260">
        <v>-302.1</v>
      </c>
      <c r="AR20" s="260">
        <v>-169.8</v>
      </c>
      <c r="AS20" s="260">
        <v>-304.2</v>
      </c>
      <c r="AT20" s="260">
        <v>-948.1</v>
      </c>
      <c r="AU20" s="260">
        <v>-85.6</v>
      </c>
      <c r="AV20" s="260">
        <v>471.7</v>
      </c>
      <c r="AW20" s="260">
        <v>-77.1</v>
      </c>
      <c r="AX20" s="260">
        <v>-1438.5</v>
      </c>
      <c r="AY20" s="260">
        <v>-152.32403691045153</v>
      </c>
      <c r="AZ20" s="260">
        <v>-1463.444959024307</v>
      </c>
      <c r="BA20" s="260">
        <v>-1143.0739579986525</v>
      </c>
      <c r="BB20" s="260">
        <v>-1425.9066414999347</v>
      </c>
      <c r="BC20" s="260">
        <v>-2501.338623909915</v>
      </c>
      <c r="BD20" s="260">
        <v>-1657.601494859527</v>
      </c>
      <c r="BE20" s="260">
        <v>-1399.873410808536</v>
      </c>
    </row>
    <row r="21" spans="1:57" ht="15" customHeight="1">
      <c r="A21" s="257" t="s">
        <v>144</v>
      </c>
      <c r="B21" s="258">
        <v>7.6</v>
      </c>
      <c r="C21" s="258">
        <v>6.3</v>
      </c>
      <c r="D21" s="258">
        <v>1.2</v>
      </c>
      <c r="E21" s="258">
        <v>-2</v>
      </c>
      <c r="F21" s="258">
        <v>-6.9</v>
      </c>
      <c r="G21" s="258">
        <v>-6.3</v>
      </c>
      <c r="H21" s="258">
        <v>-8.3</v>
      </c>
      <c r="I21" s="258">
        <v>-8.8</v>
      </c>
      <c r="J21" s="258">
        <v>-14.4</v>
      </c>
      <c r="K21" s="258">
        <v>-8.8</v>
      </c>
      <c r="L21" s="258">
        <v>-8.4</v>
      </c>
      <c r="M21" s="258">
        <v>-7.4</v>
      </c>
      <c r="N21" s="258">
        <v>-3</v>
      </c>
      <c r="O21" s="258">
        <v>-6.6</v>
      </c>
      <c r="P21" s="258">
        <v>1.2</v>
      </c>
      <c r="Q21" s="258">
        <v>-7</v>
      </c>
      <c r="R21" s="258">
        <v>-5.2</v>
      </c>
      <c r="S21" s="258">
        <v>-8.9</v>
      </c>
      <c r="T21" s="258">
        <v>-8.3</v>
      </c>
      <c r="U21" s="258">
        <v>-28.2</v>
      </c>
      <c r="V21" s="258">
        <v>-5.8</v>
      </c>
      <c r="W21" s="258">
        <v>3.6</v>
      </c>
      <c r="X21" s="258">
        <v>-13.8</v>
      </c>
      <c r="Y21" s="258">
        <v>-17.5</v>
      </c>
      <c r="Z21" s="258">
        <v>-20.4</v>
      </c>
      <c r="AA21" s="258">
        <v>-27.5</v>
      </c>
      <c r="AB21" s="258">
        <v>-30</v>
      </c>
      <c r="AC21" s="258">
        <v>-38.7</v>
      </c>
      <c r="AD21" s="258">
        <v>-48.3</v>
      </c>
      <c r="AE21" s="258">
        <v>-51</v>
      </c>
      <c r="AF21" s="258">
        <v>-43.5</v>
      </c>
      <c r="AG21" s="258">
        <v>-52.1</v>
      </c>
      <c r="AH21" s="258">
        <v>-47.6</v>
      </c>
      <c r="AI21" s="258">
        <v>-52.1</v>
      </c>
      <c r="AJ21" s="258">
        <v>-41.5</v>
      </c>
      <c r="AK21" s="258">
        <v>-69.4</v>
      </c>
      <c r="AL21" s="258">
        <v>-90</v>
      </c>
      <c r="AM21" s="258">
        <v>-127.7</v>
      </c>
      <c r="AN21" s="258">
        <v>-99</v>
      </c>
      <c r="AO21" s="258">
        <v>-237.3</v>
      </c>
      <c r="AP21" s="258">
        <v>-381.6591485267738</v>
      </c>
      <c r="AQ21" s="258">
        <v>-304.24292330903074</v>
      </c>
      <c r="AR21" s="258">
        <v>-275.16783506939106</v>
      </c>
      <c r="AS21" s="258">
        <v>-402.77951582169385</v>
      </c>
      <c r="AT21" s="258">
        <v>-546.6</v>
      </c>
      <c r="AU21" s="258">
        <v>-599.8</v>
      </c>
      <c r="AV21" s="258">
        <v>-669.1</v>
      </c>
      <c r="AW21" s="258">
        <v>-927.5000000000001</v>
      </c>
      <c r="AX21" s="258">
        <v>-1006.3</v>
      </c>
      <c r="AY21" s="258">
        <v>-508.9</v>
      </c>
      <c r="AZ21" s="258">
        <v>-969.2</v>
      </c>
      <c r="BA21" s="258">
        <v>-1014.4</v>
      </c>
      <c r="BB21" s="258">
        <v>-1058.6</v>
      </c>
      <c r="BC21" s="258">
        <v>-1059.7</v>
      </c>
      <c r="BD21" s="258">
        <v>-1144</v>
      </c>
      <c r="BE21" s="258">
        <v>-1203.5</v>
      </c>
    </row>
    <row r="22" spans="1:57" ht="15" customHeight="1">
      <c r="A22" s="262" t="s">
        <v>145</v>
      </c>
      <c r="B22" s="260" t="s">
        <v>1</v>
      </c>
      <c r="C22" s="260" t="s">
        <v>1</v>
      </c>
      <c r="D22" s="260" t="s">
        <v>1</v>
      </c>
      <c r="E22" s="260" t="s">
        <v>1</v>
      </c>
      <c r="F22" s="260" t="s">
        <v>1</v>
      </c>
      <c r="G22" s="260" t="s">
        <v>1</v>
      </c>
      <c r="H22" s="260" t="s">
        <v>1</v>
      </c>
      <c r="I22" s="260" t="s">
        <v>1</v>
      </c>
      <c r="J22" s="260" t="s">
        <v>1</v>
      </c>
      <c r="K22" s="260" t="s">
        <v>1</v>
      </c>
      <c r="L22" s="260" t="s">
        <v>1</v>
      </c>
      <c r="M22" s="260" t="s">
        <v>1</v>
      </c>
      <c r="N22" s="260" t="s">
        <v>1</v>
      </c>
      <c r="O22" s="260" t="s">
        <v>1</v>
      </c>
      <c r="P22" s="260" t="s">
        <v>1</v>
      </c>
      <c r="Q22" s="260" t="s">
        <v>1</v>
      </c>
      <c r="R22" s="260" t="s">
        <v>1</v>
      </c>
      <c r="S22" s="260" t="s">
        <v>1</v>
      </c>
      <c r="T22" s="260" t="s">
        <v>1</v>
      </c>
      <c r="U22" s="260" t="s">
        <v>1</v>
      </c>
      <c r="V22" s="260" t="s">
        <v>1</v>
      </c>
      <c r="W22" s="260" t="s">
        <v>1</v>
      </c>
      <c r="X22" s="260" t="s">
        <v>1</v>
      </c>
      <c r="Y22" s="260" t="s">
        <v>1</v>
      </c>
      <c r="Z22" s="260" t="s">
        <v>1</v>
      </c>
      <c r="AA22" s="260" t="s">
        <v>1</v>
      </c>
      <c r="AB22" s="260" t="s">
        <v>1</v>
      </c>
      <c r="AC22" s="260" t="s">
        <v>1</v>
      </c>
      <c r="AD22" s="260" t="s">
        <v>1</v>
      </c>
      <c r="AE22" s="260" t="s">
        <v>1</v>
      </c>
      <c r="AF22" s="260" t="s">
        <v>1</v>
      </c>
      <c r="AG22" s="260" t="s">
        <v>1</v>
      </c>
      <c r="AH22" s="260" t="s">
        <v>1</v>
      </c>
      <c r="AI22" s="260" t="s">
        <v>1</v>
      </c>
      <c r="AJ22" s="260" t="s">
        <v>1</v>
      </c>
      <c r="AK22" s="260" t="s">
        <v>1</v>
      </c>
      <c r="AL22" s="260" t="s">
        <v>1</v>
      </c>
      <c r="AM22" s="260" t="s">
        <v>1</v>
      </c>
      <c r="AN22" s="260" t="s">
        <v>1</v>
      </c>
      <c r="AO22" s="260" t="s">
        <v>1</v>
      </c>
      <c r="AP22" s="260">
        <v>59</v>
      </c>
      <c r="AQ22" s="260">
        <v>12.9</v>
      </c>
      <c r="AR22" s="260">
        <v>6.2</v>
      </c>
      <c r="AS22" s="260">
        <v>7.1</v>
      </c>
      <c r="AT22" s="260">
        <v>11.6</v>
      </c>
      <c r="AU22" s="260">
        <v>23.1</v>
      </c>
      <c r="AV22" s="260">
        <v>20.9</v>
      </c>
      <c r="AW22" s="260">
        <v>22.4</v>
      </c>
      <c r="AX22" s="260">
        <v>26.8</v>
      </c>
      <c r="AY22" s="260">
        <v>-37.099999999999994</v>
      </c>
      <c r="AZ22" s="260">
        <v>41</v>
      </c>
      <c r="BA22" s="260">
        <v>-87.8</v>
      </c>
      <c r="BB22" s="260">
        <v>-0.8000000000000007</v>
      </c>
      <c r="BC22" s="260">
        <v>-1006.8660400129227</v>
      </c>
      <c r="BD22" s="260">
        <v>-40.5026286831951</v>
      </c>
      <c r="BE22" s="260">
        <v>9.337999559514296</v>
      </c>
    </row>
    <row r="23" spans="1:57" ht="15" customHeight="1">
      <c r="A23" s="257" t="s">
        <v>221</v>
      </c>
      <c r="B23" s="258" t="s">
        <v>1</v>
      </c>
      <c r="C23" s="258" t="s">
        <v>1</v>
      </c>
      <c r="D23" s="258" t="s">
        <v>1</v>
      </c>
      <c r="E23" s="258" t="s">
        <v>1</v>
      </c>
      <c r="F23" s="258" t="s">
        <v>1</v>
      </c>
      <c r="G23" s="258" t="s">
        <v>1</v>
      </c>
      <c r="H23" s="258" t="s">
        <v>1</v>
      </c>
      <c r="I23" s="258" t="s">
        <v>1</v>
      </c>
      <c r="J23" s="258" t="s">
        <v>1</v>
      </c>
      <c r="K23" s="258" t="s">
        <v>1</v>
      </c>
      <c r="L23" s="258" t="s">
        <v>1</v>
      </c>
      <c r="M23" s="258" t="s">
        <v>1</v>
      </c>
      <c r="N23" s="258" t="s">
        <v>1</v>
      </c>
      <c r="O23" s="258" t="s">
        <v>1</v>
      </c>
      <c r="P23" s="258" t="s">
        <v>1</v>
      </c>
      <c r="Q23" s="258" t="s">
        <v>1</v>
      </c>
      <c r="R23" s="258" t="s">
        <v>1</v>
      </c>
      <c r="S23" s="258" t="s">
        <v>1</v>
      </c>
      <c r="T23" s="258" t="s">
        <v>1</v>
      </c>
      <c r="U23" s="258" t="s">
        <v>1</v>
      </c>
      <c r="V23" s="258" t="s">
        <v>1</v>
      </c>
      <c r="W23" s="258" t="s">
        <v>1</v>
      </c>
      <c r="X23" s="258" t="s">
        <v>1</v>
      </c>
      <c r="Y23" s="258" t="s">
        <v>1</v>
      </c>
      <c r="Z23" s="258" t="s">
        <v>1</v>
      </c>
      <c r="AA23" s="258" t="s">
        <v>1</v>
      </c>
      <c r="AB23" s="258" t="s">
        <v>1</v>
      </c>
      <c r="AC23" s="258" t="s">
        <v>1</v>
      </c>
      <c r="AD23" s="258" t="s">
        <v>1</v>
      </c>
      <c r="AE23" s="258" t="s">
        <v>1</v>
      </c>
      <c r="AF23" s="258" t="s">
        <v>1</v>
      </c>
      <c r="AG23" s="258" t="s">
        <v>1</v>
      </c>
      <c r="AH23" s="258" t="s">
        <v>1</v>
      </c>
      <c r="AI23" s="258" t="s">
        <v>1</v>
      </c>
      <c r="AJ23" s="258" t="s">
        <v>1</v>
      </c>
      <c r="AK23" s="258" t="s">
        <v>1</v>
      </c>
      <c r="AL23" s="258" t="s">
        <v>1</v>
      </c>
      <c r="AM23" s="258" t="s">
        <v>1</v>
      </c>
      <c r="AN23" s="258" t="s">
        <v>1</v>
      </c>
      <c r="AO23" s="258" t="s">
        <v>1</v>
      </c>
      <c r="AP23" s="258" t="s">
        <v>1</v>
      </c>
      <c r="AQ23" s="258" t="s">
        <v>1</v>
      </c>
      <c r="AR23" s="258" t="s">
        <v>1</v>
      </c>
      <c r="AS23" s="258" t="s">
        <v>1</v>
      </c>
      <c r="AT23" s="258" t="s">
        <v>1</v>
      </c>
      <c r="AU23" s="258" t="s">
        <v>1</v>
      </c>
      <c r="AV23" s="258" t="s">
        <v>1</v>
      </c>
      <c r="AW23" s="258" t="s">
        <v>1</v>
      </c>
      <c r="AX23" s="258" t="s">
        <v>1</v>
      </c>
      <c r="AY23" s="258">
        <v>0</v>
      </c>
      <c r="AZ23" s="258">
        <v>0</v>
      </c>
      <c r="BA23" s="258">
        <v>0</v>
      </c>
      <c r="BB23" s="258">
        <v>0</v>
      </c>
      <c r="BC23" s="258">
        <v>0</v>
      </c>
      <c r="BD23" s="258">
        <v>0</v>
      </c>
      <c r="BE23" s="258">
        <v>0</v>
      </c>
    </row>
    <row r="24" spans="1:57" ht="15" customHeight="1">
      <c r="A24" s="262" t="s">
        <v>146</v>
      </c>
      <c r="B24" s="260">
        <v>-2.3</v>
      </c>
      <c r="C24" s="260">
        <v>-0.39999999999999947</v>
      </c>
      <c r="D24" s="260">
        <v>-6.5</v>
      </c>
      <c r="E24" s="260">
        <v>-13.7</v>
      </c>
      <c r="F24" s="260">
        <v>-7</v>
      </c>
      <c r="G24" s="260">
        <v>-9.6</v>
      </c>
      <c r="H24" s="260">
        <v>-6.6</v>
      </c>
      <c r="I24" s="260">
        <v>-7.5</v>
      </c>
      <c r="J24" s="260">
        <v>-19.8</v>
      </c>
      <c r="K24" s="260">
        <v>-21.9</v>
      </c>
      <c r="L24" s="260">
        <v>-40.4</v>
      </c>
      <c r="M24" s="260">
        <v>-22.3</v>
      </c>
      <c r="N24" s="260">
        <v>-18.9</v>
      </c>
      <c r="O24" s="260">
        <v>-31.5</v>
      </c>
      <c r="P24" s="260">
        <v>-111.6</v>
      </c>
      <c r="Q24" s="260">
        <v>-121.8</v>
      </c>
      <c r="R24" s="260">
        <v>-121.9</v>
      </c>
      <c r="S24" s="260">
        <v>-165.7</v>
      </c>
      <c r="T24" s="260">
        <v>-157.2</v>
      </c>
      <c r="U24" s="260">
        <v>-167.6</v>
      </c>
      <c r="V24" s="260">
        <v>-275.8</v>
      </c>
      <c r="W24" s="260">
        <v>-244.1</v>
      </c>
      <c r="X24" s="260">
        <v>-83.2</v>
      </c>
      <c r="Y24" s="260">
        <v>-176.5</v>
      </c>
      <c r="Z24" s="260">
        <v>-291</v>
      </c>
      <c r="AA24" s="260">
        <v>-227.5</v>
      </c>
      <c r="AB24" s="260">
        <v>-136.1</v>
      </c>
      <c r="AC24" s="260">
        <v>-204.6</v>
      </c>
      <c r="AD24" s="260">
        <v>-171</v>
      </c>
      <c r="AE24" s="260">
        <v>-220.9</v>
      </c>
      <c r="AF24" s="260">
        <v>-174.2</v>
      </c>
      <c r="AG24" s="260">
        <v>-83.2</v>
      </c>
      <c r="AH24" s="260">
        <v>-227.3</v>
      </c>
      <c r="AI24" s="260">
        <v>-154.5</v>
      </c>
      <c r="AJ24" s="260">
        <v>-207.4</v>
      </c>
      <c r="AK24" s="260">
        <v>-144.9</v>
      </c>
      <c r="AL24" s="260">
        <v>-137.2</v>
      </c>
      <c r="AM24" s="260">
        <v>-99.7</v>
      </c>
      <c r="AN24" s="260">
        <v>-72.8</v>
      </c>
      <c r="AO24" s="260">
        <v>-98.3</v>
      </c>
      <c r="AP24" s="260">
        <v>60.6</v>
      </c>
      <c r="AQ24" s="260">
        <v>-13.6</v>
      </c>
      <c r="AR24" s="260">
        <v>92.7</v>
      </c>
      <c r="AS24" s="260">
        <v>79.3</v>
      </c>
      <c r="AT24" s="260">
        <v>-406.7</v>
      </c>
      <c r="AU24" s="260">
        <v>490</v>
      </c>
      <c r="AV24" s="260">
        <v>1119.3</v>
      </c>
      <c r="AW24" s="260">
        <v>826.7</v>
      </c>
      <c r="AX24" s="260">
        <v>-457.9</v>
      </c>
      <c r="AY24" s="260">
        <v>389.7759630895485</v>
      </c>
      <c r="AZ24" s="260">
        <v>-533.644959024307</v>
      </c>
      <c r="BA24" s="260">
        <v>-43.1739579986525</v>
      </c>
      <c r="BB24" s="260">
        <v>-574.0066414999345</v>
      </c>
      <c r="BC24" s="260">
        <v>-502.88269164282235</v>
      </c>
      <c r="BD24" s="260">
        <v>-497.0988661763319</v>
      </c>
      <c r="BE24" s="260">
        <v>-296.35507214102057</v>
      </c>
    </row>
    <row r="25" spans="1:57" ht="15" customHeight="1">
      <c r="A25" s="266" t="s">
        <v>35</v>
      </c>
      <c r="B25" s="258">
        <v>2.099999999999977</v>
      </c>
      <c r="C25" s="258">
        <v>2.400000000000012</v>
      </c>
      <c r="D25" s="258">
        <v>-4.500000000000009</v>
      </c>
      <c r="E25" s="258">
        <v>1.8</v>
      </c>
      <c r="F25" s="258">
        <v>1.1000000000000183</v>
      </c>
      <c r="G25" s="258">
        <v>-3.4999999999999805</v>
      </c>
      <c r="H25" s="258">
        <v>6.6</v>
      </c>
      <c r="I25" s="258">
        <v>6.80000000000001</v>
      </c>
      <c r="J25" s="258">
        <v>2.2000000000000313</v>
      </c>
      <c r="K25" s="258">
        <v>-1.5000000000000207</v>
      </c>
      <c r="L25" s="258">
        <v>-2.099999999999959</v>
      </c>
      <c r="M25" s="258">
        <v>-0.30000000000002647</v>
      </c>
      <c r="N25" s="258">
        <v>2.999999999999991</v>
      </c>
      <c r="O25" s="258">
        <v>0.39999999999994307</v>
      </c>
      <c r="P25" s="258">
        <v>-7.700000000000043</v>
      </c>
      <c r="Q25" s="258">
        <v>0.19999999999988205</v>
      </c>
      <c r="R25" s="258">
        <v>0.6000000000000796</v>
      </c>
      <c r="S25" s="258">
        <v>-6.599999999999952</v>
      </c>
      <c r="T25" s="258">
        <v>12.400000000000102</v>
      </c>
      <c r="U25" s="258">
        <v>-20.8</v>
      </c>
      <c r="V25" s="258">
        <v>-22.89999999999967</v>
      </c>
      <c r="W25" s="258">
        <v>0.20000000000013074</v>
      </c>
      <c r="X25" s="258">
        <v>9.700000000000088</v>
      </c>
      <c r="Y25" s="258">
        <v>21.699999999999932</v>
      </c>
      <c r="Z25" s="258">
        <v>-35.10000000000021</v>
      </c>
      <c r="AA25" s="258">
        <v>-39.09999999999995</v>
      </c>
      <c r="AB25" s="258">
        <v>-39.8</v>
      </c>
      <c r="AC25" s="258">
        <v>-31.60000000000006</v>
      </c>
      <c r="AD25" s="258">
        <v>-82.20000000000033</v>
      </c>
      <c r="AE25" s="258">
        <v>-119.3</v>
      </c>
      <c r="AF25" s="258">
        <v>-128.6</v>
      </c>
      <c r="AG25" s="258">
        <v>81.99999999999993</v>
      </c>
      <c r="AH25" s="258">
        <v>34.4</v>
      </c>
      <c r="AI25" s="258">
        <v>-71.33599999999984</v>
      </c>
      <c r="AJ25" s="258">
        <v>82.10318000000015</v>
      </c>
      <c r="AK25" s="258">
        <v>1.554939999999931</v>
      </c>
      <c r="AL25" s="258">
        <v>68.09096000000031</v>
      </c>
      <c r="AM25" s="258">
        <v>130.93860000000004</v>
      </c>
      <c r="AN25" s="258">
        <v>97.65719999999999</v>
      </c>
      <c r="AO25" s="258">
        <v>121.29772683106364</v>
      </c>
      <c r="AP25" s="258">
        <v>-39.4</v>
      </c>
      <c r="AQ25" s="258">
        <v>-44</v>
      </c>
      <c r="AR25" s="258">
        <v>17</v>
      </c>
      <c r="AS25" s="258">
        <v>5.1</v>
      </c>
      <c r="AT25" s="258">
        <v>41.2</v>
      </c>
      <c r="AU25" s="258">
        <v>-201.9</v>
      </c>
      <c r="AV25" s="258">
        <v>-325.8</v>
      </c>
      <c r="AW25" s="258">
        <v>-353.7</v>
      </c>
      <c r="AX25" s="258">
        <v>498.8</v>
      </c>
      <c r="AY25" s="258">
        <v>-199.99999999999997</v>
      </c>
      <c r="AZ25" s="258">
        <v>-299.59999999999997</v>
      </c>
      <c r="BA25" s="258">
        <v>179.20000000000002</v>
      </c>
      <c r="BB25" s="258">
        <v>-237.3</v>
      </c>
      <c r="BC25" s="258">
        <v>-432.7278625911884</v>
      </c>
      <c r="BD25" s="258">
        <v>-16.415329295598895</v>
      </c>
      <c r="BE25" s="258">
        <v>-62.29363918653678</v>
      </c>
    </row>
    <row r="26" spans="1:57" ht="15" customHeight="1">
      <c r="A26" s="265" t="s">
        <v>229</v>
      </c>
      <c r="B26" s="260">
        <v>0.099999999999977</v>
      </c>
      <c r="C26" s="260">
        <v>-1.1999999999999886</v>
      </c>
      <c r="D26" s="260">
        <v>-1.600000000000021</v>
      </c>
      <c r="E26" s="260">
        <v>-0.3000000000000007</v>
      </c>
      <c r="F26" s="260">
        <v>3.8000000000000185</v>
      </c>
      <c r="G26" s="260">
        <v>5.400000000000005</v>
      </c>
      <c r="H26" s="260">
        <v>2.3999999999999986</v>
      </c>
      <c r="I26" s="260">
        <v>-5.3999999999999915</v>
      </c>
      <c r="J26" s="260">
        <v>11.800000000000033</v>
      </c>
      <c r="K26" s="260">
        <v>-1.300000000000022</v>
      </c>
      <c r="L26" s="260">
        <v>-13.999999999999964</v>
      </c>
      <c r="M26" s="260">
        <v>5.799999999999972</v>
      </c>
      <c r="N26" s="260">
        <v>12.299999999999992</v>
      </c>
      <c r="O26" s="260">
        <v>3.8999999999999417</v>
      </c>
      <c r="P26" s="260">
        <v>-1.2000000000000455</v>
      </c>
      <c r="Q26" s="260">
        <v>16.899999999999892</v>
      </c>
      <c r="R26" s="260">
        <v>23.00000000000007</v>
      </c>
      <c r="S26" s="260">
        <v>39.30000000000007</v>
      </c>
      <c r="T26" s="260">
        <v>22.200000000000102</v>
      </c>
      <c r="U26" s="260">
        <v>-17</v>
      </c>
      <c r="V26" s="260">
        <v>-58.09999999999968</v>
      </c>
      <c r="W26" s="260">
        <v>-61.99999999999986</v>
      </c>
      <c r="X26" s="260">
        <v>-117.69999999999992</v>
      </c>
      <c r="Y26" s="260">
        <v>-3.500000000000057</v>
      </c>
      <c r="Z26" s="260">
        <v>-40.200000000000216</v>
      </c>
      <c r="AA26" s="260">
        <v>-4.19999999999996</v>
      </c>
      <c r="AB26" s="260">
        <v>9.099999999999994</v>
      </c>
      <c r="AC26" s="260">
        <v>47.89999999999995</v>
      </c>
      <c r="AD26" s="260">
        <v>26.09999999999968</v>
      </c>
      <c r="AE26" s="260">
        <v>-17.700000000000045</v>
      </c>
      <c r="AF26" s="260">
        <v>37.699999999999996</v>
      </c>
      <c r="AG26" s="260">
        <v>47.799999999999955</v>
      </c>
      <c r="AH26" s="260">
        <v>51.19999999999993</v>
      </c>
      <c r="AI26" s="260">
        <v>-191.9</v>
      </c>
      <c r="AJ26" s="260">
        <v>-20.5</v>
      </c>
      <c r="AK26" s="260">
        <v>39</v>
      </c>
      <c r="AL26" s="260">
        <v>101.39999999999998</v>
      </c>
      <c r="AM26" s="260">
        <v>188.5</v>
      </c>
      <c r="AN26" s="260">
        <v>141.3</v>
      </c>
      <c r="AO26" s="260">
        <v>216</v>
      </c>
      <c r="AP26" s="260">
        <v>-127.96327428419926</v>
      </c>
      <c r="AQ26" s="260">
        <v>-60.0669075924086</v>
      </c>
      <c r="AR26" s="260">
        <v>-9.571254028686212</v>
      </c>
      <c r="AS26" s="260">
        <v>-194.4204511953181</v>
      </c>
      <c r="AT26" s="260">
        <v>356.5999999999999</v>
      </c>
      <c r="AU26" s="260">
        <v>172.90000000000003</v>
      </c>
      <c r="AV26" s="260">
        <v>283.3999999999999</v>
      </c>
      <c r="AW26" s="260">
        <v>-186.10000000000014</v>
      </c>
      <c r="AX26" s="260">
        <v>-103.00000000000023</v>
      </c>
      <c r="AY26" s="260">
        <v>-473.49999999999994</v>
      </c>
      <c r="AZ26" s="260">
        <v>566.9</v>
      </c>
      <c r="BA26" s="260">
        <v>79.79999999999995</v>
      </c>
      <c r="BB26" s="260">
        <v>-290.7</v>
      </c>
      <c r="BC26" s="260">
        <v>472.50948516720405</v>
      </c>
      <c r="BD26" s="260">
        <v>459.28231613049866</v>
      </c>
      <c r="BE26" s="260">
        <v>292.9454610624301</v>
      </c>
    </row>
    <row r="27" spans="1:57" s="256" customFormat="1" ht="15" customHeight="1" thickBot="1">
      <c r="A27" s="302" t="s">
        <v>230</v>
      </c>
      <c r="B27" s="303">
        <v>0.099999999999977</v>
      </c>
      <c r="C27" s="303">
        <v>-1.1999999999999886</v>
      </c>
      <c r="D27" s="303">
        <v>-1.600000000000021</v>
      </c>
      <c r="E27" s="303">
        <v>-0.3000000000000007</v>
      </c>
      <c r="F27" s="303">
        <v>3.8000000000000185</v>
      </c>
      <c r="G27" s="303">
        <v>5.400000000000005</v>
      </c>
      <c r="H27" s="303">
        <v>2.3999999999999986</v>
      </c>
      <c r="I27" s="303">
        <v>-5.3999999999999915</v>
      </c>
      <c r="J27" s="303">
        <v>11.800000000000033</v>
      </c>
      <c r="K27" s="303">
        <v>-1.300000000000022</v>
      </c>
      <c r="L27" s="303">
        <v>-13.999999999999964</v>
      </c>
      <c r="M27" s="303">
        <v>5.799999999999972</v>
      </c>
      <c r="N27" s="303">
        <v>12.299999999999992</v>
      </c>
      <c r="O27" s="303">
        <v>3.8999999999999417</v>
      </c>
      <c r="P27" s="303">
        <v>-1.2000000000000455</v>
      </c>
      <c r="Q27" s="303">
        <v>16.899999999999892</v>
      </c>
      <c r="R27" s="303">
        <v>23.00000000000007</v>
      </c>
      <c r="S27" s="303">
        <v>39.30000000000007</v>
      </c>
      <c r="T27" s="303">
        <v>22.200000000000102</v>
      </c>
      <c r="U27" s="303">
        <v>-17</v>
      </c>
      <c r="V27" s="303">
        <v>-58.09999999999968</v>
      </c>
      <c r="W27" s="303">
        <v>-61.99999999999986</v>
      </c>
      <c r="X27" s="303">
        <v>-117.69999999999992</v>
      </c>
      <c r="Y27" s="303">
        <v>-3.500000000000057</v>
      </c>
      <c r="Z27" s="303">
        <v>-40.200000000000216</v>
      </c>
      <c r="AA27" s="303">
        <v>-4.19999999999996</v>
      </c>
      <c r="AB27" s="303">
        <v>9.099999999999994</v>
      </c>
      <c r="AC27" s="303">
        <v>47.89999999999995</v>
      </c>
      <c r="AD27" s="303">
        <v>26.09999999999968</v>
      </c>
      <c r="AE27" s="303">
        <v>-17.700000000000045</v>
      </c>
      <c r="AF27" s="303">
        <v>37.699999999999996</v>
      </c>
      <c r="AG27" s="303">
        <v>47.799999999999955</v>
      </c>
      <c r="AH27" s="303">
        <v>51.19999999999993</v>
      </c>
      <c r="AI27" s="303">
        <v>-191.9</v>
      </c>
      <c r="AJ27" s="303">
        <v>-20.5</v>
      </c>
      <c r="AK27" s="303">
        <v>39</v>
      </c>
      <c r="AL27" s="303">
        <v>101.39999999999998</v>
      </c>
      <c r="AM27" s="303">
        <v>188.5</v>
      </c>
      <c r="AN27" s="303">
        <v>141.3</v>
      </c>
      <c r="AO27" s="303">
        <v>216</v>
      </c>
      <c r="AP27" s="303">
        <v>-127.96327428419926</v>
      </c>
      <c r="AQ27" s="303">
        <v>-60.0669075924086</v>
      </c>
      <c r="AR27" s="303">
        <v>-9.571254028686212</v>
      </c>
      <c r="AS27" s="303">
        <v>-194.4204511953181</v>
      </c>
      <c r="AT27" s="303">
        <v>356.5999999999999</v>
      </c>
      <c r="AU27" s="303">
        <v>172.90000000000003</v>
      </c>
      <c r="AV27" s="303">
        <v>283.3999999999999</v>
      </c>
      <c r="AW27" s="303">
        <v>-186.10000000000014</v>
      </c>
      <c r="AX27" s="303">
        <v>-103.00000000000023</v>
      </c>
      <c r="AY27" s="303">
        <v>-473.49999999999994</v>
      </c>
      <c r="AZ27" s="303">
        <v>566.9</v>
      </c>
      <c r="BA27" s="303">
        <v>79.79999999999995</v>
      </c>
      <c r="BB27" s="303">
        <v>-290.7</v>
      </c>
      <c r="BC27" s="303">
        <v>472.50948516720405</v>
      </c>
      <c r="BD27" s="303">
        <v>459.28231613049866</v>
      </c>
      <c r="BE27" s="303">
        <v>292.9454610624301</v>
      </c>
    </row>
    <row r="28" spans="1:57" ht="15" customHeight="1">
      <c r="A28" s="191" t="s">
        <v>103</v>
      </c>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C28" s="299"/>
      <c r="BD28" s="299"/>
      <c r="BE28" s="299"/>
    </row>
    <row r="29" spans="1:57" ht="15" customHeight="1">
      <c r="A29" s="300" t="s">
        <v>225</v>
      </c>
      <c r="BC29" s="234"/>
      <c r="BD29" s="234"/>
      <c r="BE29" s="234"/>
    </row>
    <row r="30" spans="1:55" ht="36">
      <c r="A30" s="298" t="s">
        <v>226</v>
      </c>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row>
    <row r="31" spans="1:54" ht="12.75">
      <c r="A31" s="298" t="s">
        <v>246</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row>
    <row r="32" spans="1:54" ht="15">
      <c r="A32" s="248"/>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67"/>
      <c r="AQ32" s="267"/>
      <c r="AR32" s="249"/>
      <c r="AS32" s="249"/>
      <c r="AT32" s="249"/>
      <c r="AU32" s="249"/>
      <c r="AV32" s="249"/>
      <c r="AW32" s="249"/>
      <c r="AX32" s="249"/>
      <c r="AY32" s="249"/>
      <c r="AZ32" s="249"/>
      <c r="BA32" s="249"/>
      <c r="BB32" s="249"/>
    </row>
    <row r="33" spans="1:54" ht="12.75">
      <c r="A33" s="248"/>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row>
    <row r="34" spans="1:54" ht="12.75">
      <c r="A34" s="248"/>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row>
    <row r="35" spans="1:54" ht="12.75">
      <c r="A35" s="248"/>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row>
    <row r="36" spans="1:54" ht="12.75">
      <c r="A36" s="248"/>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row>
    <row r="37" spans="1:54" ht="12.75">
      <c r="A37" s="248"/>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row>
    <row r="38" spans="1:14" ht="12.75">
      <c r="A38" s="248"/>
      <c r="B38" s="249"/>
      <c r="C38" s="249"/>
      <c r="D38" s="249"/>
      <c r="E38" s="249"/>
      <c r="F38" s="249"/>
      <c r="G38" s="249"/>
      <c r="H38" s="249"/>
      <c r="I38" s="249"/>
      <c r="J38" s="249"/>
      <c r="K38" s="249"/>
      <c r="L38" s="249"/>
      <c r="M38" s="249"/>
      <c r="N38" s="249"/>
    </row>
    <row r="39" spans="1:14" ht="12.75">
      <c r="A39" s="248"/>
      <c r="B39" s="249"/>
      <c r="C39" s="249"/>
      <c r="D39" s="249"/>
      <c r="E39" s="249"/>
      <c r="F39" s="249"/>
      <c r="G39" s="249"/>
      <c r="H39" s="249"/>
      <c r="I39" s="249"/>
      <c r="J39" s="249"/>
      <c r="K39" s="249"/>
      <c r="L39" s="249"/>
      <c r="M39" s="249"/>
      <c r="N39" s="249"/>
    </row>
    <row r="40" spans="1:14" ht="12.75">
      <c r="A40" s="248"/>
      <c r="B40" s="249"/>
      <c r="C40" s="249"/>
      <c r="D40" s="249"/>
      <c r="E40" s="249"/>
      <c r="F40" s="249"/>
      <c r="G40" s="249"/>
      <c r="H40" s="249"/>
      <c r="I40" s="249"/>
      <c r="J40" s="249"/>
      <c r="K40" s="249"/>
      <c r="L40" s="249"/>
      <c r="M40" s="249"/>
      <c r="N40" s="249"/>
    </row>
    <row r="41" spans="1:14" ht="12.75">
      <c r="A41" s="248"/>
      <c r="B41" s="249"/>
      <c r="C41" s="249"/>
      <c r="D41" s="249"/>
      <c r="E41" s="249"/>
      <c r="F41" s="249"/>
      <c r="G41" s="249"/>
      <c r="H41" s="249"/>
      <c r="I41" s="249"/>
      <c r="J41" s="249"/>
      <c r="K41" s="249"/>
      <c r="L41" s="249"/>
      <c r="M41" s="249"/>
      <c r="N41" s="249"/>
    </row>
    <row r="42" spans="1:14" ht="12.75">
      <c r="A42" s="248"/>
      <c r="B42" s="249"/>
      <c r="C42" s="249"/>
      <c r="D42" s="249"/>
      <c r="E42" s="249"/>
      <c r="F42" s="249"/>
      <c r="G42" s="249"/>
      <c r="H42" s="249"/>
      <c r="I42" s="249"/>
      <c r="J42" s="249"/>
      <c r="K42" s="249"/>
      <c r="L42" s="249"/>
      <c r="M42" s="249"/>
      <c r="N42" s="249"/>
    </row>
    <row r="43" spans="1:14" ht="12.75">
      <c r="A43" s="248"/>
      <c r="B43" s="249"/>
      <c r="C43" s="249"/>
      <c r="D43" s="249"/>
      <c r="E43" s="249"/>
      <c r="F43" s="249"/>
      <c r="G43" s="249"/>
      <c r="H43" s="249"/>
      <c r="I43" s="249"/>
      <c r="J43" s="249"/>
      <c r="K43" s="249"/>
      <c r="L43" s="249"/>
      <c r="M43" s="249"/>
      <c r="N43" s="249"/>
    </row>
    <row r="44" spans="1:14" ht="12.75">
      <c r="A44" s="248"/>
      <c r="B44" s="249"/>
      <c r="C44" s="249"/>
      <c r="D44" s="249"/>
      <c r="E44" s="249"/>
      <c r="F44" s="249"/>
      <c r="G44" s="249"/>
      <c r="H44" s="249"/>
      <c r="I44" s="249"/>
      <c r="J44" s="249"/>
      <c r="K44" s="249"/>
      <c r="L44" s="249"/>
      <c r="M44" s="249"/>
      <c r="N44" s="249"/>
    </row>
    <row r="45" spans="1:14" ht="12.75">
      <c r="A45" s="248"/>
      <c r="B45" s="249"/>
      <c r="C45" s="249"/>
      <c r="D45" s="249"/>
      <c r="E45" s="249"/>
      <c r="F45" s="249"/>
      <c r="G45" s="249"/>
      <c r="H45" s="249"/>
      <c r="I45" s="249"/>
      <c r="J45" s="249"/>
      <c r="K45" s="249"/>
      <c r="L45" s="249"/>
      <c r="M45" s="249"/>
      <c r="N45" s="249"/>
    </row>
    <row r="47" ht="12.75" customHeight="1"/>
    <row r="64" spans="12:14" ht="12.75">
      <c r="L64" s="251"/>
      <c r="M64" s="251"/>
      <c r="N64" s="251"/>
    </row>
    <row r="65" spans="10:14" ht="12.75">
      <c r="J65" s="251"/>
      <c r="K65" s="251"/>
      <c r="L65" s="251"/>
      <c r="M65" s="251"/>
      <c r="N65" s="251"/>
    </row>
  </sheetData>
  <sheetProtection/>
  <mergeCells count="1">
    <mergeCell ref="BA3:BD3"/>
  </mergeCells>
  <printOptions horizontalCentered="1" verticalCentered="1"/>
  <pageMargins left="0" right="0" top="0" bottom="0" header="0" footer="0"/>
  <pageSetup horizontalDpi="600" verticalDpi="600" orientation="landscape" scale="90" r:id="rId2"/>
  <colBreaks count="4" manualBreakCount="4">
    <brk id="11" max="65535" man="1"/>
    <brk id="21" max="65535" man="1"/>
    <brk id="31" max="65535" man="1"/>
    <brk id="41" max="65535" man="1"/>
  </colBreaks>
  <drawing r:id="rId1"/>
</worksheet>
</file>

<file path=xl/worksheets/sheet13.xml><?xml version="1.0" encoding="utf-8"?>
<worksheet xmlns="http://schemas.openxmlformats.org/spreadsheetml/2006/main" xmlns:r="http://schemas.openxmlformats.org/officeDocument/2006/relationships">
  <sheetPr>
    <tabColor theme="9" tint="-0.24997000396251678"/>
  </sheetPr>
  <dimension ref="A1:BG22"/>
  <sheetViews>
    <sheetView showGridLines="0" zoomScalePageLayoutView="0" workbookViewId="0" topLeftCell="A1">
      <pane xSplit="1" ySplit="6" topLeftCell="AX7" activePane="bottomRight" state="frozen"/>
      <selection pane="topLeft" activeCell="A12" sqref="A12"/>
      <selection pane="topRight" activeCell="A12" sqref="A12"/>
      <selection pane="bottomLeft" activeCell="A12" sqref="A12"/>
      <selection pane="bottomRight" activeCell="A1" sqref="A1"/>
    </sheetView>
  </sheetViews>
  <sheetFormatPr defaultColWidth="8.8515625" defaultRowHeight="15" customHeight="1"/>
  <cols>
    <col min="1" max="1" width="61.421875" style="268" customWidth="1"/>
    <col min="2" max="54" width="10.28125" style="269" customWidth="1"/>
    <col min="55" max="59" width="10.28125" style="270" customWidth="1"/>
    <col min="60" max="74" width="8.7109375" style="270" customWidth="1"/>
    <col min="75" max="16384" width="8.8515625" style="271" customWidth="1"/>
  </cols>
  <sheetData>
    <row r="1" spans="1:59" s="212" customFormat="1" ht="15" customHeight="1">
      <c r="A1" s="1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row>
    <row r="2" spans="1:59" s="212" customFormat="1" ht="15" customHeight="1">
      <c r="A2" s="174" t="s">
        <v>33</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row>
    <row r="3" spans="1:59" s="216" customFormat="1" ht="30" customHeight="1">
      <c r="A3" s="114" t="s">
        <v>153</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307"/>
      <c r="BB3" s="309"/>
      <c r="BC3" s="322" t="s">
        <v>106</v>
      </c>
      <c r="BD3" s="322"/>
      <c r="BE3" s="322"/>
      <c r="BF3" s="322"/>
      <c r="BG3" s="215"/>
    </row>
    <row r="4" spans="1:59" s="217" customFormat="1" ht="15" customHeight="1">
      <c r="A4" s="21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row>
    <row r="5" spans="1:56" s="217" customFormat="1" ht="15.75" customHeight="1">
      <c r="A5" s="218"/>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20"/>
      <c r="AT5" s="220"/>
      <c r="AU5" s="220"/>
      <c r="AV5" s="220"/>
      <c r="AW5" s="220"/>
      <c r="AX5" s="220"/>
      <c r="AY5" s="220"/>
      <c r="AZ5" s="220"/>
      <c r="BA5" s="220"/>
      <c r="BB5" s="220"/>
      <c r="BC5" s="220"/>
      <c r="BD5" s="199"/>
    </row>
    <row r="6" spans="1:59" s="222" customFormat="1" ht="15" customHeight="1">
      <c r="A6" s="177" t="s">
        <v>152</v>
      </c>
      <c r="B6" s="178">
        <v>1960</v>
      </c>
      <c r="C6" s="178">
        <v>1961</v>
      </c>
      <c r="D6" s="178">
        <v>1962</v>
      </c>
      <c r="E6" s="178">
        <v>1963</v>
      </c>
      <c r="F6" s="178">
        <v>1964</v>
      </c>
      <c r="G6" s="178">
        <v>1965</v>
      </c>
      <c r="H6" s="178">
        <v>1966</v>
      </c>
      <c r="I6" s="178">
        <v>1967</v>
      </c>
      <c r="J6" s="178">
        <v>1968</v>
      </c>
      <c r="K6" s="178">
        <v>1969</v>
      </c>
      <c r="L6" s="178">
        <v>1970</v>
      </c>
      <c r="M6" s="178">
        <v>1971</v>
      </c>
      <c r="N6" s="178">
        <v>1972</v>
      </c>
      <c r="O6" s="178">
        <v>1973</v>
      </c>
      <c r="P6" s="178">
        <v>1974</v>
      </c>
      <c r="Q6" s="178">
        <v>1975</v>
      </c>
      <c r="R6" s="178">
        <v>1976</v>
      </c>
      <c r="S6" s="178">
        <v>1977</v>
      </c>
      <c r="T6" s="178">
        <v>1978</v>
      </c>
      <c r="U6" s="178">
        <v>1979</v>
      </c>
      <c r="V6" s="178">
        <v>1980</v>
      </c>
      <c r="W6" s="178">
        <v>1981</v>
      </c>
      <c r="X6" s="178">
        <v>1982</v>
      </c>
      <c r="Y6" s="178">
        <v>1983</v>
      </c>
      <c r="Z6" s="178">
        <v>1984</v>
      </c>
      <c r="AA6" s="178">
        <v>1985</v>
      </c>
      <c r="AB6" s="178">
        <v>1986</v>
      </c>
      <c r="AC6" s="178">
        <v>1987</v>
      </c>
      <c r="AD6" s="178">
        <v>1988</v>
      </c>
      <c r="AE6" s="178">
        <v>1989</v>
      </c>
      <c r="AF6" s="178">
        <v>1990</v>
      </c>
      <c r="AG6" s="178">
        <v>1991</v>
      </c>
      <c r="AH6" s="178">
        <v>1992</v>
      </c>
      <c r="AI6" s="178">
        <v>1993</v>
      </c>
      <c r="AJ6" s="178">
        <v>1994</v>
      </c>
      <c r="AK6" s="178">
        <v>1995</v>
      </c>
      <c r="AL6" s="178">
        <v>1996</v>
      </c>
      <c r="AM6" s="178">
        <v>1997</v>
      </c>
      <c r="AN6" s="178">
        <v>1998</v>
      </c>
      <c r="AO6" s="178">
        <v>1999</v>
      </c>
      <c r="AP6" s="178">
        <v>2000</v>
      </c>
      <c r="AQ6" s="178">
        <v>2001</v>
      </c>
      <c r="AR6" s="178">
        <v>2002</v>
      </c>
      <c r="AS6" s="178">
        <v>2003</v>
      </c>
      <c r="AT6" s="178">
        <v>2004</v>
      </c>
      <c r="AU6" s="178">
        <v>2005</v>
      </c>
      <c r="AV6" s="178">
        <v>2006</v>
      </c>
      <c r="AW6" s="178">
        <v>2007</v>
      </c>
      <c r="AX6" s="178">
        <v>2008</v>
      </c>
      <c r="AY6" s="178">
        <v>2009</v>
      </c>
      <c r="AZ6" s="178">
        <v>2010</v>
      </c>
      <c r="BA6" s="178">
        <v>2011</v>
      </c>
      <c r="BB6" s="178">
        <v>2012</v>
      </c>
      <c r="BC6" s="178">
        <v>2013</v>
      </c>
      <c r="BD6" s="178">
        <v>2014</v>
      </c>
      <c r="BE6" s="178">
        <v>2015</v>
      </c>
      <c r="BF6" s="178" t="s">
        <v>245</v>
      </c>
      <c r="BG6" s="178">
        <v>2017</v>
      </c>
    </row>
    <row r="7" spans="1:59" s="224" customFormat="1" ht="15" customHeight="1">
      <c r="A7" s="180" t="s">
        <v>7</v>
      </c>
      <c r="B7" s="223">
        <v>2</v>
      </c>
      <c r="C7" s="223">
        <v>2</v>
      </c>
      <c r="D7" s="223">
        <v>2</v>
      </c>
      <c r="E7" s="223">
        <v>2</v>
      </c>
      <c r="F7" s="223">
        <v>2</v>
      </c>
      <c r="G7" s="223">
        <v>2</v>
      </c>
      <c r="H7" s="223">
        <v>2</v>
      </c>
      <c r="I7" s="223">
        <v>2</v>
      </c>
      <c r="J7" s="223">
        <v>2</v>
      </c>
      <c r="K7" s="223">
        <v>2</v>
      </c>
      <c r="L7" s="223">
        <v>2</v>
      </c>
      <c r="M7" s="223">
        <v>2</v>
      </c>
      <c r="N7" s="223">
        <v>2</v>
      </c>
      <c r="O7" s="223">
        <v>2</v>
      </c>
      <c r="P7" s="223">
        <v>2</v>
      </c>
      <c r="Q7" s="223">
        <v>2</v>
      </c>
      <c r="R7" s="223">
        <v>2</v>
      </c>
      <c r="S7" s="223">
        <v>2</v>
      </c>
      <c r="T7" s="223">
        <v>2</v>
      </c>
      <c r="U7" s="223">
        <v>2</v>
      </c>
      <c r="V7" s="223">
        <v>2</v>
      </c>
      <c r="W7" s="223">
        <v>2</v>
      </c>
      <c r="X7" s="223">
        <v>2</v>
      </c>
      <c r="Y7" s="223">
        <v>2</v>
      </c>
      <c r="Z7" s="223">
        <v>2</v>
      </c>
      <c r="AA7" s="223">
        <v>2</v>
      </c>
      <c r="AB7" s="223">
        <v>2</v>
      </c>
      <c r="AC7" s="223">
        <v>2</v>
      </c>
      <c r="AD7" s="223">
        <v>2</v>
      </c>
      <c r="AE7" s="223">
        <v>2</v>
      </c>
      <c r="AF7" s="223">
        <v>2</v>
      </c>
      <c r="AG7" s="223">
        <v>5.3</v>
      </c>
      <c r="AH7" s="223">
        <v>5.4</v>
      </c>
      <c r="AI7" s="223">
        <v>5.83</v>
      </c>
      <c r="AJ7" s="223">
        <v>7.3</v>
      </c>
      <c r="AK7" s="223">
        <v>9.1313</v>
      </c>
      <c r="AL7" s="223">
        <v>10.5517</v>
      </c>
      <c r="AM7" s="223">
        <v>13.033</v>
      </c>
      <c r="AN7" s="223">
        <v>13.1332</v>
      </c>
      <c r="AO7" s="223">
        <v>13.8679</v>
      </c>
      <c r="AP7" s="223">
        <v>14.5744</v>
      </c>
      <c r="AQ7" s="223">
        <v>15.18</v>
      </c>
      <c r="AR7" s="223">
        <v>16.0256</v>
      </c>
      <c r="AS7" s="223">
        <v>16.9972</v>
      </c>
      <c r="AT7" s="223">
        <v>17.82</v>
      </c>
      <c r="AU7" s="223">
        <v>18.7</v>
      </c>
      <c r="AV7" s="223">
        <v>18.9</v>
      </c>
      <c r="AW7" s="223">
        <v>18.9</v>
      </c>
      <c r="AX7" s="223">
        <v>18.9</v>
      </c>
      <c r="AY7" s="223">
        <v>18.9</v>
      </c>
      <c r="AZ7" s="223">
        <v>18.9</v>
      </c>
      <c r="BA7" s="223">
        <v>18.9</v>
      </c>
      <c r="BB7" s="223">
        <v>19.12</v>
      </c>
      <c r="BC7" s="223">
        <v>20.041</v>
      </c>
      <c r="BD7" s="223">
        <v>20.6458</v>
      </c>
      <c r="BE7" s="223">
        <v>21.7097</v>
      </c>
      <c r="BF7" s="223">
        <v>22.538</v>
      </c>
      <c r="BG7" s="223">
        <v>23.6225</v>
      </c>
    </row>
    <row r="8" spans="1:59" s="224" customFormat="1" ht="15" customHeight="1">
      <c r="A8" s="225" t="s">
        <v>8</v>
      </c>
      <c r="B8" s="226">
        <v>2</v>
      </c>
      <c r="C8" s="226">
        <v>2</v>
      </c>
      <c r="D8" s="226">
        <v>2</v>
      </c>
      <c r="E8" s="226">
        <v>2</v>
      </c>
      <c r="F8" s="226">
        <v>2</v>
      </c>
      <c r="G8" s="226">
        <v>2</v>
      </c>
      <c r="H8" s="226">
        <v>2</v>
      </c>
      <c r="I8" s="226">
        <v>2</v>
      </c>
      <c r="J8" s="226">
        <v>2</v>
      </c>
      <c r="K8" s="226">
        <v>2</v>
      </c>
      <c r="L8" s="226">
        <v>2</v>
      </c>
      <c r="M8" s="226">
        <v>2</v>
      </c>
      <c r="N8" s="226">
        <v>2</v>
      </c>
      <c r="O8" s="226">
        <v>2</v>
      </c>
      <c r="P8" s="226">
        <v>2</v>
      </c>
      <c r="Q8" s="226">
        <v>2</v>
      </c>
      <c r="R8" s="226">
        <v>2</v>
      </c>
      <c r="S8" s="226">
        <v>2</v>
      </c>
      <c r="T8" s="226">
        <v>2</v>
      </c>
      <c r="U8" s="226">
        <v>2</v>
      </c>
      <c r="V8" s="226">
        <v>2</v>
      </c>
      <c r="W8" s="226">
        <v>2</v>
      </c>
      <c r="X8" s="226">
        <v>2</v>
      </c>
      <c r="Y8" s="226">
        <v>2</v>
      </c>
      <c r="Z8" s="226">
        <v>2</v>
      </c>
      <c r="AA8" s="226">
        <v>2</v>
      </c>
      <c r="AB8" s="226">
        <v>2</v>
      </c>
      <c r="AC8" s="226">
        <v>2</v>
      </c>
      <c r="AD8" s="226">
        <v>2</v>
      </c>
      <c r="AE8" s="226">
        <v>2</v>
      </c>
      <c r="AF8" s="226">
        <v>2</v>
      </c>
      <c r="AG8" s="226">
        <v>5.3</v>
      </c>
      <c r="AH8" s="226">
        <v>5.4</v>
      </c>
      <c r="AI8" s="226">
        <v>5.85</v>
      </c>
      <c r="AJ8" s="226">
        <v>7.5</v>
      </c>
      <c r="AK8" s="226">
        <v>9.0423</v>
      </c>
      <c r="AL8" s="226">
        <v>10.7643</v>
      </c>
      <c r="AM8" s="226">
        <v>12.7634</v>
      </c>
      <c r="AN8" s="226">
        <v>13.1982</v>
      </c>
      <c r="AO8" s="226">
        <v>13.9201</v>
      </c>
      <c r="AP8" s="226">
        <v>14.625</v>
      </c>
      <c r="AQ8" s="226">
        <v>15.2274</v>
      </c>
      <c r="AR8" s="226">
        <v>16.109</v>
      </c>
      <c r="AS8" s="226">
        <v>17.0626</v>
      </c>
      <c r="AT8" s="226">
        <v>17.88</v>
      </c>
      <c r="AU8" s="226">
        <v>18.75</v>
      </c>
      <c r="AV8" s="226">
        <v>18.9</v>
      </c>
      <c r="AW8" s="226">
        <v>18.9</v>
      </c>
      <c r="AX8" s="226">
        <v>18.9</v>
      </c>
      <c r="AY8" s="226">
        <v>18.9</v>
      </c>
      <c r="AZ8" s="226">
        <v>18.9</v>
      </c>
      <c r="BA8" s="226">
        <v>18.9</v>
      </c>
      <c r="BB8" s="226">
        <v>19.2</v>
      </c>
      <c r="BC8" s="226">
        <v>20.1163</v>
      </c>
      <c r="BD8" s="226">
        <v>20.6897</v>
      </c>
      <c r="BE8" s="226">
        <v>21.8025</v>
      </c>
      <c r="BF8" s="226">
        <v>22.6079</v>
      </c>
      <c r="BG8" s="226">
        <v>23.5464</v>
      </c>
    </row>
    <row r="9" spans="1:59" s="224" customFormat="1" ht="15" customHeight="1">
      <c r="A9" s="180" t="s">
        <v>9</v>
      </c>
      <c r="B9" s="223">
        <v>2</v>
      </c>
      <c r="C9" s="223">
        <v>2</v>
      </c>
      <c r="D9" s="223">
        <v>2</v>
      </c>
      <c r="E9" s="223">
        <v>2</v>
      </c>
      <c r="F9" s="223">
        <v>2</v>
      </c>
      <c r="G9" s="223">
        <v>2</v>
      </c>
      <c r="H9" s="223">
        <v>2</v>
      </c>
      <c r="I9" s="223">
        <v>2</v>
      </c>
      <c r="J9" s="223">
        <v>2</v>
      </c>
      <c r="K9" s="223">
        <v>2</v>
      </c>
      <c r="L9" s="223">
        <v>2</v>
      </c>
      <c r="M9" s="223">
        <v>2</v>
      </c>
      <c r="N9" s="223">
        <v>2</v>
      </c>
      <c r="O9" s="223">
        <v>2</v>
      </c>
      <c r="P9" s="223">
        <v>2</v>
      </c>
      <c r="Q9" s="223">
        <v>2</v>
      </c>
      <c r="R9" s="223">
        <v>2</v>
      </c>
      <c r="S9" s="223">
        <v>2</v>
      </c>
      <c r="T9" s="223">
        <v>2</v>
      </c>
      <c r="U9" s="223">
        <v>2</v>
      </c>
      <c r="V9" s="223">
        <v>2</v>
      </c>
      <c r="W9" s="223">
        <v>2</v>
      </c>
      <c r="X9" s="223">
        <v>2</v>
      </c>
      <c r="Y9" s="223">
        <v>2</v>
      </c>
      <c r="Z9" s="223">
        <v>2</v>
      </c>
      <c r="AA9" s="223">
        <v>2</v>
      </c>
      <c r="AB9" s="223">
        <v>2</v>
      </c>
      <c r="AC9" s="223">
        <v>2</v>
      </c>
      <c r="AD9" s="223">
        <v>2</v>
      </c>
      <c r="AE9" s="223">
        <v>2</v>
      </c>
      <c r="AF9" s="223">
        <v>4</v>
      </c>
      <c r="AG9" s="223">
        <v>5.3</v>
      </c>
      <c r="AH9" s="223">
        <v>5.4</v>
      </c>
      <c r="AI9" s="223">
        <v>5.86</v>
      </c>
      <c r="AJ9" s="223">
        <v>7.63</v>
      </c>
      <c r="AK9" s="223">
        <v>9.1327</v>
      </c>
      <c r="AL9" s="223">
        <v>10.9812</v>
      </c>
      <c r="AM9" s="223">
        <v>12.7447</v>
      </c>
      <c r="AN9" s="223">
        <v>13.1619</v>
      </c>
      <c r="AO9" s="223">
        <v>13.9906</v>
      </c>
      <c r="AP9" s="223">
        <v>14.6751</v>
      </c>
      <c r="AQ9" s="223">
        <v>15.2823</v>
      </c>
      <c r="AR9" s="223">
        <v>16.1912</v>
      </c>
      <c r="AS9" s="223">
        <v>17.1423</v>
      </c>
      <c r="AT9" s="223">
        <v>17.99</v>
      </c>
      <c r="AU9" s="223">
        <v>18.78</v>
      </c>
      <c r="AV9" s="223">
        <v>18.9</v>
      </c>
      <c r="AW9" s="223">
        <v>18.9</v>
      </c>
      <c r="AX9" s="223">
        <v>18.9</v>
      </c>
      <c r="AY9" s="223">
        <v>18.9</v>
      </c>
      <c r="AZ9" s="223">
        <v>18.9</v>
      </c>
      <c r="BA9" s="223">
        <v>18.9</v>
      </c>
      <c r="BB9" s="223">
        <v>19.28</v>
      </c>
      <c r="BC9" s="223">
        <v>20.1805</v>
      </c>
      <c r="BD9" s="223">
        <v>20.7513</v>
      </c>
      <c r="BE9" s="223">
        <v>21.8979</v>
      </c>
      <c r="BF9" s="223">
        <v>22.6359</v>
      </c>
      <c r="BG9" s="223">
        <v>23.531665217391303</v>
      </c>
    </row>
    <row r="10" spans="1:59" s="224" customFormat="1" ht="15" customHeight="1">
      <c r="A10" s="225" t="s">
        <v>10</v>
      </c>
      <c r="B10" s="226">
        <v>2</v>
      </c>
      <c r="C10" s="226">
        <v>2</v>
      </c>
      <c r="D10" s="226">
        <v>2</v>
      </c>
      <c r="E10" s="226">
        <v>2</v>
      </c>
      <c r="F10" s="226">
        <v>2</v>
      </c>
      <c r="G10" s="226">
        <v>2</v>
      </c>
      <c r="H10" s="226">
        <v>2</v>
      </c>
      <c r="I10" s="226">
        <v>2</v>
      </c>
      <c r="J10" s="226">
        <v>2</v>
      </c>
      <c r="K10" s="226">
        <v>2</v>
      </c>
      <c r="L10" s="226">
        <v>2</v>
      </c>
      <c r="M10" s="226">
        <v>2</v>
      </c>
      <c r="N10" s="226">
        <v>2</v>
      </c>
      <c r="O10" s="226">
        <v>2</v>
      </c>
      <c r="P10" s="226">
        <v>2</v>
      </c>
      <c r="Q10" s="226">
        <v>2</v>
      </c>
      <c r="R10" s="226">
        <v>2</v>
      </c>
      <c r="S10" s="226">
        <v>2</v>
      </c>
      <c r="T10" s="226">
        <v>2</v>
      </c>
      <c r="U10" s="226">
        <v>2</v>
      </c>
      <c r="V10" s="226">
        <v>2</v>
      </c>
      <c r="W10" s="226">
        <v>2</v>
      </c>
      <c r="X10" s="226">
        <v>2</v>
      </c>
      <c r="Y10" s="226">
        <v>2</v>
      </c>
      <c r="Z10" s="226">
        <v>2</v>
      </c>
      <c r="AA10" s="226">
        <v>2</v>
      </c>
      <c r="AB10" s="226">
        <v>2</v>
      </c>
      <c r="AC10" s="226">
        <v>2</v>
      </c>
      <c r="AD10" s="226">
        <v>2</v>
      </c>
      <c r="AE10" s="226">
        <v>2</v>
      </c>
      <c r="AF10" s="226">
        <v>4</v>
      </c>
      <c r="AG10" s="226">
        <v>5.3</v>
      </c>
      <c r="AH10" s="226">
        <v>5.4</v>
      </c>
      <c r="AI10" s="226">
        <v>5.94</v>
      </c>
      <c r="AJ10" s="226">
        <v>7.94</v>
      </c>
      <c r="AK10" s="226">
        <v>9.1327</v>
      </c>
      <c r="AL10" s="226">
        <v>11.0647</v>
      </c>
      <c r="AM10" s="226">
        <v>13.0236</v>
      </c>
      <c r="AN10" s="226">
        <v>13.2392</v>
      </c>
      <c r="AO10" s="226">
        <v>14.0463</v>
      </c>
      <c r="AP10" s="226">
        <v>14.7101</v>
      </c>
      <c r="AQ10" s="226">
        <v>15.3325</v>
      </c>
      <c r="AR10" s="226">
        <v>16.2656</v>
      </c>
      <c r="AS10" s="226">
        <v>17.2084</v>
      </c>
      <c r="AT10" s="226">
        <v>18.07</v>
      </c>
      <c r="AU10" s="226">
        <v>18.84</v>
      </c>
      <c r="AV10" s="226">
        <v>18.9</v>
      </c>
      <c r="AW10" s="226">
        <v>18.9</v>
      </c>
      <c r="AX10" s="226">
        <v>18.97</v>
      </c>
      <c r="AY10" s="226">
        <v>18.9</v>
      </c>
      <c r="AZ10" s="226">
        <v>18.9</v>
      </c>
      <c r="BA10" s="226">
        <v>18.9</v>
      </c>
      <c r="BB10" s="226">
        <v>19.34</v>
      </c>
      <c r="BC10" s="226">
        <v>20.2563</v>
      </c>
      <c r="BD10" s="226">
        <v>20.8044</v>
      </c>
      <c r="BE10" s="226">
        <v>21.9981</v>
      </c>
      <c r="BF10" s="226">
        <v>22.5836</v>
      </c>
      <c r="BG10" s="226">
        <v>23.4745</v>
      </c>
    </row>
    <row r="11" spans="1:59" s="224" customFormat="1" ht="15" customHeight="1">
      <c r="A11" s="180" t="s">
        <v>11</v>
      </c>
      <c r="B11" s="223">
        <v>2</v>
      </c>
      <c r="C11" s="223">
        <v>2</v>
      </c>
      <c r="D11" s="223">
        <v>2</v>
      </c>
      <c r="E11" s="223">
        <v>2</v>
      </c>
      <c r="F11" s="223">
        <v>2</v>
      </c>
      <c r="G11" s="223">
        <v>2</v>
      </c>
      <c r="H11" s="223">
        <v>2</v>
      </c>
      <c r="I11" s="223">
        <v>2</v>
      </c>
      <c r="J11" s="223">
        <v>2</v>
      </c>
      <c r="K11" s="223">
        <v>2</v>
      </c>
      <c r="L11" s="223">
        <v>2</v>
      </c>
      <c r="M11" s="223">
        <v>2</v>
      </c>
      <c r="N11" s="223">
        <v>2</v>
      </c>
      <c r="O11" s="223">
        <v>2</v>
      </c>
      <c r="P11" s="223">
        <v>2</v>
      </c>
      <c r="Q11" s="223">
        <v>2</v>
      </c>
      <c r="R11" s="223">
        <v>2</v>
      </c>
      <c r="S11" s="223">
        <v>2</v>
      </c>
      <c r="T11" s="223">
        <v>2</v>
      </c>
      <c r="U11" s="223">
        <v>2</v>
      </c>
      <c r="V11" s="223">
        <v>2</v>
      </c>
      <c r="W11" s="223">
        <v>2</v>
      </c>
      <c r="X11" s="223">
        <v>2</v>
      </c>
      <c r="Y11" s="223">
        <v>2</v>
      </c>
      <c r="Z11" s="223">
        <v>2</v>
      </c>
      <c r="AA11" s="223">
        <v>2</v>
      </c>
      <c r="AB11" s="223">
        <v>2</v>
      </c>
      <c r="AC11" s="223">
        <v>2</v>
      </c>
      <c r="AD11" s="223">
        <v>2</v>
      </c>
      <c r="AE11" s="223">
        <v>2</v>
      </c>
      <c r="AF11" s="223">
        <v>4.2</v>
      </c>
      <c r="AG11" s="223">
        <v>5.3</v>
      </c>
      <c r="AH11" s="223">
        <v>5.4</v>
      </c>
      <c r="AI11" s="223">
        <v>6.11</v>
      </c>
      <c r="AJ11" s="223">
        <v>8.2</v>
      </c>
      <c r="AK11" s="223">
        <v>9.224</v>
      </c>
      <c r="AL11" s="223">
        <v>11.2535</v>
      </c>
      <c r="AM11" s="223">
        <v>13.0604</v>
      </c>
      <c r="AN11" s="223">
        <v>13.2895</v>
      </c>
      <c r="AO11" s="223">
        <v>14.1334</v>
      </c>
      <c r="AP11" s="223">
        <v>14.79</v>
      </c>
      <c r="AQ11" s="223">
        <v>15.3872</v>
      </c>
      <c r="AR11" s="223">
        <v>16.3405</v>
      </c>
      <c r="AS11" s="223">
        <v>17.2535</v>
      </c>
      <c r="AT11" s="223">
        <v>18.13</v>
      </c>
      <c r="AU11" s="223">
        <v>18.86</v>
      </c>
      <c r="AV11" s="223">
        <v>18.9</v>
      </c>
      <c r="AW11" s="223">
        <v>18.9</v>
      </c>
      <c r="AX11" s="223">
        <v>18.92</v>
      </c>
      <c r="AY11" s="223">
        <v>18.9</v>
      </c>
      <c r="AZ11" s="223">
        <v>18.9</v>
      </c>
      <c r="BA11" s="223">
        <v>18.9</v>
      </c>
      <c r="BB11" s="223">
        <v>19.42</v>
      </c>
      <c r="BC11" s="223">
        <v>20.3399</v>
      </c>
      <c r="BD11" s="223">
        <v>20.8595</v>
      </c>
      <c r="BE11" s="223">
        <v>21.8764</v>
      </c>
      <c r="BF11" s="223">
        <v>22.6631</v>
      </c>
      <c r="BG11" s="223">
        <v>23.4718</v>
      </c>
    </row>
    <row r="12" spans="1:59" s="224" customFormat="1" ht="15" customHeight="1">
      <c r="A12" s="225" t="s">
        <v>12</v>
      </c>
      <c r="B12" s="226">
        <v>2</v>
      </c>
      <c r="C12" s="226">
        <v>2</v>
      </c>
      <c r="D12" s="226">
        <v>2</v>
      </c>
      <c r="E12" s="226">
        <v>2</v>
      </c>
      <c r="F12" s="226">
        <v>2</v>
      </c>
      <c r="G12" s="226">
        <v>2</v>
      </c>
      <c r="H12" s="226">
        <v>2</v>
      </c>
      <c r="I12" s="226">
        <v>2</v>
      </c>
      <c r="J12" s="226">
        <v>2</v>
      </c>
      <c r="K12" s="226">
        <v>2</v>
      </c>
      <c r="L12" s="226">
        <v>2</v>
      </c>
      <c r="M12" s="226">
        <v>2</v>
      </c>
      <c r="N12" s="226">
        <v>2</v>
      </c>
      <c r="O12" s="226">
        <v>2</v>
      </c>
      <c r="P12" s="226">
        <v>2</v>
      </c>
      <c r="Q12" s="226">
        <v>2</v>
      </c>
      <c r="R12" s="226">
        <v>2</v>
      </c>
      <c r="S12" s="226">
        <v>2</v>
      </c>
      <c r="T12" s="226">
        <v>2</v>
      </c>
      <c r="U12" s="226">
        <v>2</v>
      </c>
      <c r="V12" s="226">
        <v>2</v>
      </c>
      <c r="W12" s="226">
        <v>2</v>
      </c>
      <c r="X12" s="226">
        <v>2</v>
      </c>
      <c r="Y12" s="226">
        <v>2</v>
      </c>
      <c r="Z12" s="226">
        <v>2</v>
      </c>
      <c r="AA12" s="226">
        <v>2</v>
      </c>
      <c r="AB12" s="226">
        <v>2</v>
      </c>
      <c r="AC12" s="226">
        <v>2</v>
      </c>
      <c r="AD12" s="226">
        <v>2</v>
      </c>
      <c r="AE12" s="226">
        <v>2</v>
      </c>
      <c r="AF12" s="226">
        <v>4.2</v>
      </c>
      <c r="AG12" s="226">
        <v>5.3</v>
      </c>
      <c r="AH12" s="226">
        <v>5.439884</v>
      </c>
      <c r="AI12" s="226">
        <v>6.34</v>
      </c>
      <c r="AJ12" s="226">
        <v>8.686</v>
      </c>
      <c r="AK12" s="226">
        <v>9.3162</v>
      </c>
      <c r="AL12" s="226">
        <v>11.788</v>
      </c>
      <c r="AM12" s="226">
        <v>13.0705</v>
      </c>
      <c r="AN12" s="226">
        <v>13.3432</v>
      </c>
      <c r="AO12" s="226">
        <v>14.1922</v>
      </c>
      <c r="AP12" s="226">
        <v>14.8149</v>
      </c>
      <c r="AQ12" s="226">
        <v>15.4622</v>
      </c>
      <c r="AR12" s="226">
        <v>16.4279</v>
      </c>
      <c r="AS12" s="226">
        <v>17.3392</v>
      </c>
      <c r="AT12" s="226">
        <v>18.2</v>
      </c>
      <c r="AU12" s="226">
        <v>18.86</v>
      </c>
      <c r="AV12" s="226">
        <v>18.9</v>
      </c>
      <c r="AW12" s="226">
        <v>18.9</v>
      </c>
      <c r="AX12" s="226">
        <v>18.9</v>
      </c>
      <c r="AY12" s="226">
        <v>18.9</v>
      </c>
      <c r="AZ12" s="226">
        <v>18.9</v>
      </c>
      <c r="BA12" s="226">
        <v>18.9</v>
      </c>
      <c r="BB12" s="226">
        <v>19.49</v>
      </c>
      <c r="BC12" s="226">
        <v>20.4164</v>
      </c>
      <c r="BD12" s="226">
        <v>20.9718</v>
      </c>
      <c r="BE12" s="226">
        <v>21.9052</v>
      </c>
      <c r="BF12" s="226">
        <v>22.7892</v>
      </c>
      <c r="BG12" s="226">
        <v>23.4445</v>
      </c>
    </row>
    <row r="13" spans="1:59" s="224" customFormat="1" ht="15" customHeight="1">
      <c r="A13" s="180" t="s">
        <v>13</v>
      </c>
      <c r="B13" s="223">
        <v>2</v>
      </c>
      <c r="C13" s="223">
        <v>2</v>
      </c>
      <c r="D13" s="223">
        <v>2</v>
      </c>
      <c r="E13" s="223">
        <v>2</v>
      </c>
      <c r="F13" s="223">
        <v>2</v>
      </c>
      <c r="G13" s="223">
        <v>2</v>
      </c>
      <c r="H13" s="223">
        <v>2</v>
      </c>
      <c r="I13" s="223">
        <v>2</v>
      </c>
      <c r="J13" s="223">
        <v>2</v>
      </c>
      <c r="K13" s="223">
        <v>2</v>
      </c>
      <c r="L13" s="223">
        <v>2</v>
      </c>
      <c r="M13" s="223">
        <v>2</v>
      </c>
      <c r="N13" s="223">
        <v>2</v>
      </c>
      <c r="O13" s="223">
        <v>2</v>
      </c>
      <c r="P13" s="223">
        <v>2</v>
      </c>
      <c r="Q13" s="223">
        <v>2</v>
      </c>
      <c r="R13" s="223">
        <v>2</v>
      </c>
      <c r="S13" s="223">
        <v>2</v>
      </c>
      <c r="T13" s="223">
        <v>2</v>
      </c>
      <c r="U13" s="223">
        <v>2</v>
      </c>
      <c r="V13" s="223">
        <v>2</v>
      </c>
      <c r="W13" s="223">
        <v>2</v>
      </c>
      <c r="X13" s="223">
        <v>2</v>
      </c>
      <c r="Y13" s="223">
        <v>2</v>
      </c>
      <c r="Z13" s="223">
        <v>2</v>
      </c>
      <c r="AA13" s="223">
        <v>2</v>
      </c>
      <c r="AB13" s="223">
        <v>2</v>
      </c>
      <c r="AC13" s="223">
        <v>2</v>
      </c>
      <c r="AD13" s="223">
        <v>2</v>
      </c>
      <c r="AE13" s="223">
        <v>2</v>
      </c>
      <c r="AF13" s="223">
        <v>4.2</v>
      </c>
      <c r="AG13" s="223">
        <v>5.3</v>
      </c>
      <c r="AH13" s="223">
        <v>5.516105</v>
      </c>
      <c r="AI13" s="223">
        <v>6.85</v>
      </c>
      <c r="AJ13" s="223">
        <v>8.7721</v>
      </c>
      <c r="AK13" s="223">
        <v>9.5035</v>
      </c>
      <c r="AL13" s="223">
        <v>12.1496</v>
      </c>
      <c r="AM13" s="223">
        <v>13.0798</v>
      </c>
      <c r="AN13" s="223">
        <v>13.383</v>
      </c>
      <c r="AO13" s="223">
        <v>14.2427</v>
      </c>
      <c r="AP13" s="223">
        <v>14.8736</v>
      </c>
      <c r="AQ13" s="223">
        <v>15.5032</v>
      </c>
      <c r="AR13" s="223">
        <v>16.5003</v>
      </c>
      <c r="AS13" s="223">
        <v>17.4176</v>
      </c>
      <c r="AT13" s="223">
        <v>18.28</v>
      </c>
      <c r="AU13" s="223">
        <v>18.87</v>
      </c>
      <c r="AV13" s="223">
        <v>18.9</v>
      </c>
      <c r="AW13" s="223">
        <v>18.9</v>
      </c>
      <c r="AX13" s="223">
        <v>18.9</v>
      </c>
      <c r="AY13" s="223">
        <v>18.9</v>
      </c>
      <c r="AZ13" s="223">
        <v>18.9</v>
      </c>
      <c r="BA13" s="223">
        <v>18.84</v>
      </c>
      <c r="BB13" s="223">
        <v>19.57</v>
      </c>
      <c r="BC13" s="223">
        <v>20.4632</v>
      </c>
      <c r="BD13" s="223">
        <v>20.9789</v>
      </c>
      <c r="BE13" s="223">
        <v>21.9707</v>
      </c>
      <c r="BF13" s="223">
        <v>22.871</v>
      </c>
      <c r="BG13" s="223">
        <v>23.4011</v>
      </c>
    </row>
    <row r="14" spans="1:59" s="224" customFormat="1" ht="15" customHeight="1">
      <c r="A14" s="225" t="s">
        <v>14</v>
      </c>
      <c r="B14" s="226">
        <v>2</v>
      </c>
      <c r="C14" s="226">
        <v>2</v>
      </c>
      <c r="D14" s="226">
        <v>2</v>
      </c>
      <c r="E14" s="226">
        <v>2</v>
      </c>
      <c r="F14" s="226">
        <v>2</v>
      </c>
      <c r="G14" s="226">
        <v>2</v>
      </c>
      <c r="H14" s="226">
        <v>2</v>
      </c>
      <c r="I14" s="226">
        <v>2</v>
      </c>
      <c r="J14" s="226">
        <v>2</v>
      </c>
      <c r="K14" s="226">
        <v>2</v>
      </c>
      <c r="L14" s="226">
        <v>2</v>
      </c>
      <c r="M14" s="226">
        <v>2</v>
      </c>
      <c r="N14" s="226">
        <v>2</v>
      </c>
      <c r="O14" s="226">
        <v>2</v>
      </c>
      <c r="P14" s="226">
        <v>2</v>
      </c>
      <c r="Q14" s="226">
        <v>2</v>
      </c>
      <c r="R14" s="226">
        <v>2</v>
      </c>
      <c r="S14" s="226">
        <v>2</v>
      </c>
      <c r="T14" s="226">
        <v>2</v>
      </c>
      <c r="U14" s="226">
        <v>2</v>
      </c>
      <c r="V14" s="226">
        <v>2</v>
      </c>
      <c r="W14" s="226">
        <v>2</v>
      </c>
      <c r="X14" s="226">
        <v>2</v>
      </c>
      <c r="Y14" s="226">
        <v>2</v>
      </c>
      <c r="Z14" s="226">
        <v>2</v>
      </c>
      <c r="AA14" s="226">
        <v>2</v>
      </c>
      <c r="AB14" s="226">
        <v>2</v>
      </c>
      <c r="AC14" s="226">
        <v>2</v>
      </c>
      <c r="AD14" s="226">
        <v>2</v>
      </c>
      <c r="AE14" s="226">
        <v>2</v>
      </c>
      <c r="AF14" s="226">
        <v>4.2</v>
      </c>
      <c r="AG14" s="226">
        <v>5.3</v>
      </c>
      <c r="AH14" s="226">
        <v>5.552927</v>
      </c>
      <c r="AI14" s="226">
        <v>6.91</v>
      </c>
      <c r="AJ14" s="226">
        <v>8.9484</v>
      </c>
      <c r="AK14" s="226">
        <v>9.5985</v>
      </c>
      <c r="AL14" s="226">
        <v>12.3723</v>
      </c>
      <c r="AM14" s="226">
        <v>13.0841</v>
      </c>
      <c r="AN14" s="226">
        <v>13.4603</v>
      </c>
      <c r="AO14" s="226">
        <v>14.3143</v>
      </c>
      <c r="AP14" s="226">
        <v>14.9416</v>
      </c>
      <c r="AQ14" s="226">
        <v>15.5482</v>
      </c>
      <c r="AR14" s="226">
        <v>16.5813</v>
      </c>
      <c r="AS14" s="226">
        <v>17.4843</v>
      </c>
      <c r="AT14" s="226">
        <v>18.36</v>
      </c>
      <c r="AU14" s="226">
        <v>18.87</v>
      </c>
      <c r="AV14" s="226">
        <v>18.9</v>
      </c>
      <c r="AW14" s="226">
        <v>18.9</v>
      </c>
      <c r="AX14" s="226">
        <v>18.9</v>
      </c>
      <c r="AY14" s="226">
        <v>18.9</v>
      </c>
      <c r="AZ14" s="226">
        <v>18.9</v>
      </c>
      <c r="BA14" s="226">
        <v>18.89</v>
      </c>
      <c r="BB14" s="226">
        <v>19.66</v>
      </c>
      <c r="BC14" s="226">
        <v>20.4743</v>
      </c>
      <c r="BD14" s="226">
        <v>21.0987</v>
      </c>
      <c r="BE14" s="226">
        <v>21.9644</v>
      </c>
      <c r="BF14" s="226">
        <v>22.8969</v>
      </c>
      <c r="BG14" s="226">
        <v>23.3801</v>
      </c>
    </row>
    <row r="15" spans="1:59" s="224" customFormat="1" ht="15" customHeight="1">
      <c r="A15" s="180" t="s">
        <v>15</v>
      </c>
      <c r="B15" s="223">
        <v>2</v>
      </c>
      <c r="C15" s="223">
        <v>2</v>
      </c>
      <c r="D15" s="223">
        <v>2</v>
      </c>
      <c r="E15" s="223">
        <v>2</v>
      </c>
      <c r="F15" s="223">
        <v>2</v>
      </c>
      <c r="G15" s="223">
        <v>2</v>
      </c>
      <c r="H15" s="223">
        <v>2</v>
      </c>
      <c r="I15" s="223">
        <v>2</v>
      </c>
      <c r="J15" s="223">
        <v>2</v>
      </c>
      <c r="K15" s="223">
        <v>2</v>
      </c>
      <c r="L15" s="223">
        <v>2</v>
      </c>
      <c r="M15" s="223">
        <v>2</v>
      </c>
      <c r="N15" s="223">
        <v>2</v>
      </c>
      <c r="O15" s="223">
        <v>2</v>
      </c>
      <c r="P15" s="223">
        <v>2</v>
      </c>
      <c r="Q15" s="223">
        <v>2</v>
      </c>
      <c r="R15" s="223">
        <v>2</v>
      </c>
      <c r="S15" s="223">
        <v>2</v>
      </c>
      <c r="T15" s="223">
        <v>2</v>
      </c>
      <c r="U15" s="223">
        <v>2</v>
      </c>
      <c r="V15" s="223">
        <v>2</v>
      </c>
      <c r="W15" s="223">
        <v>2</v>
      </c>
      <c r="X15" s="223">
        <v>2</v>
      </c>
      <c r="Y15" s="223">
        <v>2</v>
      </c>
      <c r="Z15" s="223">
        <v>2</v>
      </c>
      <c r="AA15" s="223">
        <v>2</v>
      </c>
      <c r="AB15" s="223">
        <v>2</v>
      </c>
      <c r="AC15" s="223">
        <v>2</v>
      </c>
      <c r="AD15" s="223">
        <v>2</v>
      </c>
      <c r="AE15" s="223">
        <v>2</v>
      </c>
      <c r="AF15" s="223">
        <v>5.5</v>
      </c>
      <c r="AG15" s="223">
        <v>5.3</v>
      </c>
      <c r="AH15" s="223">
        <v>5.64</v>
      </c>
      <c r="AI15" s="223">
        <v>6.91</v>
      </c>
      <c r="AJ15" s="223">
        <v>9.0379</v>
      </c>
      <c r="AK15" s="223">
        <v>9.6945</v>
      </c>
      <c r="AL15" s="223">
        <v>12.4892</v>
      </c>
      <c r="AM15" s="223">
        <v>13.0869</v>
      </c>
      <c r="AN15" s="223">
        <v>13.5456</v>
      </c>
      <c r="AO15" s="223">
        <v>14.3689</v>
      </c>
      <c r="AP15" s="223">
        <v>15.0144</v>
      </c>
      <c r="AQ15" s="223">
        <v>15.6438</v>
      </c>
      <c r="AR15" s="223">
        <v>16.6731</v>
      </c>
      <c r="AS15" s="223">
        <v>17.5642</v>
      </c>
      <c r="AT15" s="223">
        <v>18.44</v>
      </c>
      <c r="AU15" s="223">
        <v>18.89</v>
      </c>
      <c r="AV15" s="223">
        <v>18.9</v>
      </c>
      <c r="AW15" s="223">
        <v>18.9</v>
      </c>
      <c r="AX15" s="223">
        <v>18.9</v>
      </c>
      <c r="AY15" s="223">
        <v>18.9</v>
      </c>
      <c r="AZ15" s="223">
        <v>18.9</v>
      </c>
      <c r="BA15" s="223">
        <v>18.96</v>
      </c>
      <c r="BB15" s="223">
        <v>19.73</v>
      </c>
      <c r="BC15" s="223">
        <v>20.5467</v>
      </c>
      <c r="BD15" s="223">
        <v>21.2356</v>
      </c>
      <c r="BE15" s="223">
        <v>21.983</v>
      </c>
      <c r="BF15" s="223">
        <v>23.0306</v>
      </c>
      <c r="BG15" s="223">
        <v>23.3962</v>
      </c>
    </row>
    <row r="16" spans="1:59" s="224" customFormat="1" ht="15" customHeight="1">
      <c r="A16" s="225" t="s">
        <v>16</v>
      </c>
      <c r="B16" s="226">
        <v>2</v>
      </c>
      <c r="C16" s="226">
        <v>2</v>
      </c>
      <c r="D16" s="226">
        <v>2</v>
      </c>
      <c r="E16" s="226">
        <v>2</v>
      </c>
      <c r="F16" s="226">
        <v>2</v>
      </c>
      <c r="G16" s="226">
        <v>2</v>
      </c>
      <c r="H16" s="226">
        <v>2</v>
      </c>
      <c r="I16" s="226">
        <v>2</v>
      </c>
      <c r="J16" s="226">
        <v>2</v>
      </c>
      <c r="K16" s="226">
        <v>2</v>
      </c>
      <c r="L16" s="226">
        <v>2</v>
      </c>
      <c r="M16" s="226">
        <v>2</v>
      </c>
      <c r="N16" s="226">
        <v>2</v>
      </c>
      <c r="O16" s="226">
        <v>2</v>
      </c>
      <c r="P16" s="226">
        <v>2</v>
      </c>
      <c r="Q16" s="226">
        <v>2</v>
      </c>
      <c r="R16" s="226">
        <v>2</v>
      </c>
      <c r="S16" s="226">
        <v>2</v>
      </c>
      <c r="T16" s="226">
        <v>2</v>
      </c>
      <c r="U16" s="226">
        <v>2</v>
      </c>
      <c r="V16" s="226">
        <v>2</v>
      </c>
      <c r="W16" s="226">
        <v>2</v>
      </c>
      <c r="X16" s="226">
        <v>2</v>
      </c>
      <c r="Y16" s="226">
        <v>2</v>
      </c>
      <c r="Z16" s="226">
        <v>2</v>
      </c>
      <c r="AA16" s="226">
        <v>2</v>
      </c>
      <c r="AB16" s="226">
        <v>2</v>
      </c>
      <c r="AC16" s="226">
        <v>2</v>
      </c>
      <c r="AD16" s="226">
        <v>2</v>
      </c>
      <c r="AE16" s="226">
        <v>2</v>
      </c>
      <c r="AF16" s="226">
        <v>5.4</v>
      </c>
      <c r="AG16" s="226">
        <v>5.3</v>
      </c>
      <c r="AH16" s="226">
        <v>5.78</v>
      </c>
      <c r="AI16" s="226">
        <v>6.96</v>
      </c>
      <c r="AJ16" s="226">
        <v>9.1283</v>
      </c>
      <c r="AK16" s="226">
        <v>9.8893</v>
      </c>
      <c r="AL16" s="226">
        <v>12.5992</v>
      </c>
      <c r="AM16" s="226">
        <v>13.0913</v>
      </c>
      <c r="AN16" s="226">
        <v>13.5761</v>
      </c>
      <c r="AO16" s="226">
        <v>14.4045</v>
      </c>
      <c r="AP16" s="226">
        <v>15.0694</v>
      </c>
      <c r="AQ16" s="226">
        <v>15.7628</v>
      </c>
      <c r="AR16" s="226">
        <v>16.7779</v>
      </c>
      <c r="AS16" s="226">
        <v>17.637</v>
      </c>
      <c r="AT16" s="226">
        <v>18.52</v>
      </c>
      <c r="AU16" s="226">
        <v>18.9</v>
      </c>
      <c r="AV16" s="226">
        <v>18.9</v>
      </c>
      <c r="AW16" s="226">
        <v>18.9</v>
      </c>
      <c r="AX16" s="226">
        <v>18.9</v>
      </c>
      <c r="AY16" s="226">
        <v>18.9</v>
      </c>
      <c r="AZ16" s="226">
        <v>18.9</v>
      </c>
      <c r="BA16" s="226">
        <v>19.02</v>
      </c>
      <c r="BB16" s="226">
        <v>19.81</v>
      </c>
      <c r="BC16" s="226">
        <v>20.5407</v>
      </c>
      <c r="BD16" s="226">
        <v>21.3053</v>
      </c>
      <c r="BE16" s="226">
        <v>22.0724</v>
      </c>
      <c r="BF16" s="226">
        <v>23.1019</v>
      </c>
      <c r="BG16" s="226">
        <v>23.5249</v>
      </c>
    </row>
    <row r="17" spans="1:59" s="224" customFormat="1" ht="15" customHeight="1">
      <c r="A17" s="180" t="s">
        <v>17</v>
      </c>
      <c r="B17" s="223">
        <v>2</v>
      </c>
      <c r="C17" s="223">
        <v>2</v>
      </c>
      <c r="D17" s="223">
        <v>2</v>
      </c>
      <c r="E17" s="223">
        <v>2</v>
      </c>
      <c r="F17" s="223">
        <v>2</v>
      </c>
      <c r="G17" s="223">
        <v>2</v>
      </c>
      <c r="H17" s="223">
        <v>2</v>
      </c>
      <c r="I17" s="223">
        <v>2</v>
      </c>
      <c r="J17" s="223">
        <v>2</v>
      </c>
      <c r="K17" s="223">
        <v>2</v>
      </c>
      <c r="L17" s="223">
        <v>2</v>
      </c>
      <c r="M17" s="223">
        <v>2</v>
      </c>
      <c r="N17" s="223">
        <v>2</v>
      </c>
      <c r="O17" s="223">
        <v>2</v>
      </c>
      <c r="P17" s="223">
        <v>2</v>
      </c>
      <c r="Q17" s="223">
        <v>2</v>
      </c>
      <c r="R17" s="223">
        <v>2</v>
      </c>
      <c r="S17" s="223">
        <v>2</v>
      </c>
      <c r="T17" s="223">
        <v>2</v>
      </c>
      <c r="U17" s="223">
        <v>2</v>
      </c>
      <c r="V17" s="223">
        <v>2</v>
      </c>
      <c r="W17" s="223">
        <v>2</v>
      </c>
      <c r="X17" s="223">
        <v>2</v>
      </c>
      <c r="Y17" s="223">
        <v>2</v>
      </c>
      <c r="Z17" s="223">
        <v>2</v>
      </c>
      <c r="AA17" s="223">
        <v>2</v>
      </c>
      <c r="AB17" s="223">
        <v>2</v>
      </c>
      <c r="AC17" s="223">
        <v>2</v>
      </c>
      <c r="AD17" s="223">
        <v>2</v>
      </c>
      <c r="AE17" s="223">
        <v>2</v>
      </c>
      <c r="AF17" s="223">
        <v>5.3</v>
      </c>
      <c r="AG17" s="223">
        <v>5.4</v>
      </c>
      <c r="AH17" s="223">
        <v>5.84</v>
      </c>
      <c r="AI17" s="223">
        <v>7.24</v>
      </c>
      <c r="AJ17" s="223">
        <v>9.3118</v>
      </c>
      <c r="AK17" s="223">
        <v>10.139</v>
      </c>
      <c r="AL17" s="223">
        <v>12.6534</v>
      </c>
      <c r="AM17" s="223">
        <v>13.0961</v>
      </c>
      <c r="AN17" s="223">
        <v>13.7079</v>
      </c>
      <c r="AO17" s="223">
        <v>14.4666</v>
      </c>
      <c r="AP17" s="223">
        <v>15.1121</v>
      </c>
      <c r="AQ17" s="223">
        <v>15.851</v>
      </c>
      <c r="AR17" s="223">
        <v>16.8405</v>
      </c>
      <c r="AS17" s="223">
        <v>17.6948</v>
      </c>
      <c r="AT17" s="223">
        <v>18.56</v>
      </c>
      <c r="AU17" s="223">
        <v>18.9</v>
      </c>
      <c r="AV17" s="223">
        <v>18.9</v>
      </c>
      <c r="AW17" s="223">
        <v>18.9</v>
      </c>
      <c r="AX17" s="223">
        <v>18.9</v>
      </c>
      <c r="AY17" s="223">
        <v>18.9</v>
      </c>
      <c r="AZ17" s="223">
        <v>18.9</v>
      </c>
      <c r="BA17" s="223">
        <v>18.97</v>
      </c>
      <c r="BB17" s="223">
        <v>19.89</v>
      </c>
      <c r="BC17" s="223">
        <v>20.5855</v>
      </c>
      <c r="BD17" s="223">
        <v>21.3053</v>
      </c>
      <c r="BE17" s="223">
        <v>22.2162</v>
      </c>
      <c r="BF17" s="223">
        <v>23.3804</v>
      </c>
      <c r="BG17" s="223">
        <v>23.5763</v>
      </c>
    </row>
    <row r="18" spans="1:59" s="224" customFormat="1" ht="15" customHeight="1">
      <c r="A18" s="225" t="s">
        <v>18</v>
      </c>
      <c r="B18" s="226">
        <v>2</v>
      </c>
      <c r="C18" s="226">
        <v>2</v>
      </c>
      <c r="D18" s="226">
        <v>2</v>
      </c>
      <c r="E18" s="226">
        <v>2</v>
      </c>
      <c r="F18" s="226">
        <v>2</v>
      </c>
      <c r="G18" s="226">
        <v>2</v>
      </c>
      <c r="H18" s="226">
        <v>2</v>
      </c>
      <c r="I18" s="226">
        <v>2</v>
      </c>
      <c r="J18" s="226">
        <v>2</v>
      </c>
      <c r="K18" s="226">
        <v>2</v>
      </c>
      <c r="L18" s="226">
        <v>2</v>
      </c>
      <c r="M18" s="226">
        <v>2</v>
      </c>
      <c r="N18" s="226">
        <v>2</v>
      </c>
      <c r="O18" s="226">
        <v>2</v>
      </c>
      <c r="P18" s="226">
        <v>2</v>
      </c>
      <c r="Q18" s="226">
        <v>2</v>
      </c>
      <c r="R18" s="226">
        <v>2</v>
      </c>
      <c r="S18" s="226">
        <v>2</v>
      </c>
      <c r="T18" s="226">
        <v>2</v>
      </c>
      <c r="U18" s="226">
        <v>2</v>
      </c>
      <c r="V18" s="226">
        <v>2</v>
      </c>
      <c r="W18" s="226">
        <v>2</v>
      </c>
      <c r="X18" s="226">
        <v>2</v>
      </c>
      <c r="Y18" s="226">
        <v>2</v>
      </c>
      <c r="Z18" s="226">
        <v>2</v>
      </c>
      <c r="AA18" s="226">
        <v>2</v>
      </c>
      <c r="AB18" s="226">
        <v>2</v>
      </c>
      <c r="AC18" s="226">
        <v>2</v>
      </c>
      <c r="AD18" s="226">
        <v>2</v>
      </c>
      <c r="AE18" s="226">
        <v>2</v>
      </c>
      <c r="AF18" s="226">
        <v>5.3</v>
      </c>
      <c r="AG18" s="226">
        <v>5.4</v>
      </c>
      <c r="AH18" s="226">
        <v>5.83</v>
      </c>
      <c r="AI18" s="226">
        <v>7.26</v>
      </c>
      <c r="AJ18" s="226">
        <v>9.4001</v>
      </c>
      <c r="AK18" s="226">
        <v>10.3432</v>
      </c>
      <c r="AL18" s="226">
        <v>12.8694</v>
      </c>
      <c r="AM18" s="226">
        <v>13.0942</v>
      </c>
      <c r="AN18" s="226">
        <v>13.8076</v>
      </c>
      <c r="AO18" s="226">
        <v>14.5039</v>
      </c>
      <c r="AP18" s="226">
        <v>15.1407</v>
      </c>
      <c r="AQ18" s="226">
        <v>15.9197</v>
      </c>
      <c r="AR18" s="226">
        <v>16.9233</v>
      </c>
      <c r="AS18" s="226">
        <v>17.7482</v>
      </c>
      <c r="AT18" s="226">
        <v>18.63</v>
      </c>
      <c r="AU18" s="226">
        <v>18.9</v>
      </c>
      <c r="AV18" s="226">
        <v>18.9</v>
      </c>
      <c r="AW18" s="226">
        <v>18.9</v>
      </c>
      <c r="AX18" s="226">
        <v>18.9</v>
      </c>
      <c r="AY18" s="226">
        <v>18.9</v>
      </c>
      <c r="AZ18" s="226">
        <v>18.9</v>
      </c>
      <c r="BA18" s="226">
        <v>19.04</v>
      </c>
      <c r="BB18" s="226">
        <v>19.96</v>
      </c>
      <c r="BC18" s="226">
        <v>20.5975</v>
      </c>
      <c r="BD18" s="226">
        <v>21.5124</v>
      </c>
      <c r="BE18" s="226">
        <v>22.3676</v>
      </c>
      <c r="BF18" s="226">
        <v>23.5029</v>
      </c>
      <c r="BG18" s="226">
        <v>23.5879</v>
      </c>
    </row>
    <row r="19" spans="1:59" s="224" customFormat="1" ht="14.25">
      <c r="A19" s="227"/>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row>
    <row r="20" spans="1:59" s="231" customFormat="1" ht="15" thickBot="1">
      <c r="A20" s="229" t="s">
        <v>19</v>
      </c>
      <c r="B20" s="230">
        <f>AVERAGE(B7:B18)</f>
        <v>2</v>
      </c>
      <c r="C20" s="230">
        <f aca="true" t="shared" si="0" ref="C20:BD20">AVERAGE(C7:C18)</f>
        <v>2</v>
      </c>
      <c r="D20" s="230">
        <f t="shared" si="0"/>
        <v>2</v>
      </c>
      <c r="E20" s="230">
        <f t="shared" si="0"/>
        <v>2</v>
      </c>
      <c r="F20" s="230">
        <f t="shared" si="0"/>
        <v>2</v>
      </c>
      <c r="G20" s="230">
        <f t="shared" si="0"/>
        <v>2</v>
      </c>
      <c r="H20" s="230">
        <f t="shared" si="0"/>
        <v>2</v>
      </c>
      <c r="I20" s="230">
        <f t="shared" si="0"/>
        <v>2</v>
      </c>
      <c r="J20" s="230">
        <f t="shared" si="0"/>
        <v>2</v>
      </c>
      <c r="K20" s="230">
        <f t="shared" si="0"/>
        <v>2</v>
      </c>
      <c r="L20" s="230">
        <f t="shared" si="0"/>
        <v>2</v>
      </c>
      <c r="M20" s="230">
        <f t="shared" si="0"/>
        <v>2</v>
      </c>
      <c r="N20" s="230">
        <f t="shared" si="0"/>
        <v>2</v>
      </c>
      <c r="O20" s="230">
        <f t="shared" si="0"/>
        <v>2</v>
      </c>
      <c r="P20" s="230">
        <f t="shared" si="0"/>
        <v>2</v>
      </c>
      <c r="Q20" s="230">
        <f t="shared" si="0"/>
        <v>2</v>
      </c>
      <c r="R20" s="230">
        <f t="shared" si="0"/>
        <v>2</v>
      </c>
      <c r="S20" s="230">
        <f t="shared" si="0"/>
        <v>2</v>
      </c>
      <c r="T20" s="230">
        <f t="shared" si="0"/>
        <v>2</v>
      </c>
      <c r="U20" s="230">
        <f t="shared" si="0"/>
        <v>2</v>
      </c>
      <c r="V20" s="230">
        <f t="shared" si="0"/>
        <v>2</v>
      </c>
      <c r="W20" s="230">
        <f t="shared" si="0"/>
        <v>2</v>
      </c>
      <c r="X20" s="230">
        <f t="shared" si="0"/>
        <v>2</v>
      </c>
      <c r="Y20" s="230">
        <f t="shared" si="0"/>
        <v>2</v>
      </c>
      <c r="Z20" s="230">
        <f t="shared" si="0"/>
        <v>2</v>
      </c>
      <c r="AA20" s="230">
        <f t="shared" si="0"/>
        <v>2</v>
      </c>
      <c r="AB20" s="230">
        <f t="shared" si="0"/>
        <v>2</v>
      </c>
      <c r="AC20" s="230">
        <f t="shared" si="0"/>
        <v>2</v>
      </c>
      <c r="AD20" s="230">
        <f t="shared" si="0"/>
        <v>2</v>
      </c>
      <c r="AE20" s="230">
        <f t="shared" si="0"/>
        <v>2</v>
      </c>
      <c r="AF20" s="230">
        <f t="shared" si="0"/>
        <v>4.1916666666666655</v>
      </c>
      <c r="AG20" s="230">
        <f t="shared" si="0"/>
        <v>5.3166666666666655</v>
      </c>
      <c r="AH20" s="230">
        <f t="shared" si="0"/>
        <v>5.549909666666667</v>
      </c>
      <c r="AI20" s="230">
        <f t="shared" si="0"/>
        <v>6.505</v>
      </c>
      <c r="AJ20" s="230">
        <f t="shared" si="0"/>
        <v>8.487883333333333</v>
      </c>
      <c r="AK20" s="230">
        <f t="shared" si="0"/>
        <v>9.512266666666667</v>
      </c>
      <c r="AL20" s="230">
        <f t="shared" si="0"/>
        <v>11.794708333333332</v>
      </c>
      <c r="AM20" s="230">
        <f t="shared" si="0"/>
        <v>13.019</v>
      </c>
      <c r="AN20" s="230">
        <f t="shared" si="0"/>
        <v>13.403808333333332</v>
      </c>
      <c r="AO20" s="230">
        <f t="shared" si="0"/>
        <v>14.204283333333331</v>
      </c>
      <c r="AP20" s="230">
        <f t="shared" si="0"/>
        <v>14.861775</v>
      </c>
      <c r="AQ20" s="230">
        <f t="shared" si="0"/>
        <v>15.508358333333334</v>
      </c>
      <c r="AR20" s="230">
        <f t="shared" si="0"/>
        <v>16.471349999999997</v>
      </c>
      <c r="AS20" s="230">
        <f t="shared" si="0"/>
        <v>17.379108333333335</v>
      </c>
      <c r="AT20" s="230">
        <f t="shared" si="0"/>
        <v>18.24</v>
      </c>
      <c r="AU20" s="230">
        <f t="shared" si="0"/>
        <v>18.843333333333337</v>
      </c>
      <c r="AV20" s="230">
        <f t="shared" si="0"/>
        <v>18.900000000000002</v>
      </c>
      <c r="AW20" s="230">
        <f t="shared" si="0"/>
        <v>18.900000000000002</v>
      </c>
      <c r="AX20" s="230">
        <f t="shared" si="0"/>
        <v>18.907500000000002</v>
      </c>
      <c r="AY20" s="230">
        <f t="shared" si="0"/>
        <v>18.900000000000002</v>
      </c>
      <c r="AZ20" s="230">
        <f t="shared" si="0"/>
        <v>18.900000000000002</v>
      </c>
      <c r="BA20" s="230">
        <f t="shared" si="0"/>
        <v>18.926666666666666</v>
      </c>
      <c r="BB20" s="230">
        <f t="shared" si="0"/>
        <v>19.539166666666667</v>
      </c>
      <c r="BC20" s="230">
        <f>AVERAGE(BC7:BC18)</f>
        <v>20.379858333333335</v>
      </c>
      <c r="BD20" s="230">
        <f t="shared" si="0"/>
        <v>21.013225000000002</v>
      </c>
      <c r="BE20" s="230">
        <f>AVERAGE(BE7:BE18)</f>
        <v>21.980341666666664</v>
      </c>
      <c r="BF20" s="230">
        <f>AVERAGE(BF7:BF18)</f>
        <v>22.88345</v>
      </c>
      <c r="BG20" s="230">
        <f>AVERAGE(BG7:BG18)</f>
        <v>23.496488768115942</v>
      </c>
    </row>
    <row r="21" spans="1:56" s="210" customFormat="1" ht="15" customHeight="1">
      <c r="A21" s="191" t="s">
        <v>103</v>
      </c>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182"/>
    </row>
    <row r="22" spans="2:56" s="210" customFormat="1" ht="15" customHeight="1">
      <c r="B22" s="232"/>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182"/>
    </row>
  </sheetData>
  <sheetProtection/>
  <mergeCells count="1">
    <mergeCell ref="BC3:BF3"/>
  </mergeCells>
  <printOptions horizontalCentered="1" verticalCentered="1"/>
  <pageMargins left="0.748031496062992" right="0.748031496062992" top="0.984251968503937" bottom="0.984251968503937" header="0.511811023622047" footer="0.511811023622047"/>
  <pageSetup horizontalDpi="600" verticalDpi="600" orientation="landscape" r:id="rId2"/>
  <ignoredErrors>
    <ignoredError sqref="B20" formulaRange="1"/>
  </ignoredErrors>
  <drawing r:id="rId1"/>
</worksheet>
</file>

<file path=xl/worksheets/sheet14.xml><?xml version="1.0" encoding="utf-8"?>
<worksheet xmlns="http://schemas.openxmlformats.org/spreadsheetml/2006/main" xmlns:r="http://schemas.openxmlformats.org/officeDocument/2006/relationships">
  <sheetPr>
    <tabColor theme="4" tint="-0.24997000396251678"/>
  </sheetPr>
  <dimension ref="A1:IS31"/>
  <sheetViews>
    <sheetView showGridLines="0" zoomScalePageLayoutView="0" workbookViewId="0" topLeftCell="A1">
      <pane xSplit="1" ySplit="6" topLeftCell="AX7" activePane="bottomRight" state="frozen"/>
      <selection pane="topLeft" activeCell="K5" sqref="K5"/>
      <selection pane="topRight" activeCell="K5" sqref="K5"/>
      <selection pane="bottomLeft" activeCell="K5" sqref="K5"/>
      <selection pane="bottomRight" activeCell="A1" sqref="A1"/>
    </sheetView>
  </sheetViews>
  <sheetFormatPr defaultColWidth="9.140625" defaultRowHeight="12.75"/>
  <cols>
    <col min="1" max="1" width="61.421875" style="250" customWidth="1"/>
    <col min="2" max="56" width="10.28125" style="234" customWidth="1"/>
    <col min="57" max="57" width="10.28125" style="235" customWidth="1"/>
    <col min="58" max="16384" width="9.140625" style="235" customWidth="1"/>
  </cols>
  <sheetData>
    <row r="1" spans="1:253" s="253" customFormat="1" ht="15" customHeight="1">
      <c r="A1" s="110"/>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row>
    <row r="2" spans="1:253" s="253" customFormat="1" ht="15" customHeight="1">
      <c r="A2" s="110" t="s">
        <v>105</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row>
    <row r="3" spans="1:253" s="253" customFormat="1" ht="30" customHeight="1">
      <c r="A3" s="114" t="s">
        <v>177</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322"/>
      <c r="AU3" s="322"/>
      <c r="AV3" s="322"/>
      <c r="AW3" s="322"/>
      <c r="AX3" s="115"/>
      <c r="AY3" s="115"/>
      <c r="AZ3" s="115"/>
      <c r="BA3" s="111"/>
      <c r="BB3" s="309"/>
      <c r="BC3" s="322" t="s">
        <v>106</v>
      </c>
      <c r="BD3" s="322"/>
      <c r="BE3" s="322"/>
      <c r="BF3" s="322"/>
      <c r="BG3" s="115"/>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row>
    <row r="4" spans="1:253" s="253" customFormat="1" ht="15" customHeight="1">
      <c r="A4" s="114"/>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row>
    <row r="5" spans="1:253" s="253" customFormat="1" ht="15" customHeight="1">
      <c r="A5" s="117"/>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c r="IR5" s="113"/>
      <c r="IS5" s="113"/>
    </row>
    <row r="6" spans="1:253" s="272" customFormat="1" ht="15" customHeight="1">
      <c r="A6" s="177" t="s">
        <v>123</v>
      </c>
      <c r="B6" s="236">
        <v>1960</v>
      </c>
      <c r="C6" s="236">
        <v>1961</v>
      </c>
      <c r="D6" s="236">
        <v>1962</v>
      </c>
      <c r="E6" s="236">
        <v>1963</v>
      </c>
      <c r="F6" s="236">
        <v>1964</v>
      </c>
      <c r="G6" s="236">
        <v>1965</v>
      </c>
      <c r="H6" s="236">
        <v>1966</v>
      </c>
      <c r="I6" s="236">
        <v>1967</v>
      </c>
      <c r="J6" s="236">
        <v>1968</v>
      </c>
      <c r="K6" s="236">
        <v>1969</v>
      </c>
      <c r="L6" s="236">
        <v>1970</v>
      </c>
      <c r="M6" s="236">
        <v>1971</v>
      </c>
      <c r="N6" s="236">
        <v>1972</v>
      </c>
      <c r="O6" s="236">
        <v>1973</v>
      </c>
      <c r="P6" s="236">
        <v>1974</v>
      </c>
      <c r="Q6" s="236">
        <v>1975</v>
      </c>
      <c r="R6" s="236">
        <v>1976</v>
      </c>
      <c r="S6" s="236">
        <v>1977</v>
      </c>
      <c r="T6" s="236">
        <v>1978</v>
      </c>
      <c r="U6" s="236">
        <v>1979</v>
      </c>
      <c r="V6" s="236">
        <v>1980</v>
      </c>
      <c r="W6" s="236">
        <v>1981</v>
      </c>
      <c r="X6" s="236">
        <v>1982</v>
      </c>
      <c r="Y6" s="236">
        <v>1983</v>
      </c>
      <c r="Z6" s="236">
        <v>1984</v>
      </c>
      <c r="AA6" s="236">
        <v>1985</v>
      </c>
      <c r="AB6" s="236">
        <v>1986</v>
      </c>
      <c r="AC6" s="236">
        <v>1987</v>
      </c>
      <c r="AD6" s="236">
        <v>1988</v>
      </c>
      <c r="AE6" s="236">
        <v>1989</v>
      </c>
      <c r="AF6" s="236">
        <v>1990</v>
      </c>
      <c r="AG6" s="236">
        <v>1991</v>
      </c>
      <c r="AH6" s="236">
        <v>1992</v>
      </c>
      <c r="AI6" s="236">
        <v>1993</v>
      </c>
      <c r="AJ6" s="236">
        <v>1994</v>
      </c>
      <c r="AK6" s="236">
        <v>1995</v>
      </c>
      <c r="AL6" s="236">
        <v>1996</v>
      </c>
      <c r="AM6" s="236">
        <v>1997</v>
      </c>
      <c r="AN6" s="236">
        <v>1998</v>
      </c>
      <c r="AO6" s="236">
        <v>1999</v>
      </c>
      <c r="AP6" s="236">
        <v>2000</v>
      </c>
      <c r="AQ6" s="236">
        <v>2001</v>
      </c>
      <c r="AR6" s="236">
        <v>2002</v>
      </c>
      <c r="AS6" s="236">
        <v>2003</v>
      </c>
      <c r="AT6" s="236">
        <v>2004</v>
      </c>
      <c r="AU6" s="236">
        <v>2005</v>
      </c>
      <c r="AV6" s="236">
        <v>2006</v>
      </c>
      <c r="AW6" s="236">
        <v>2007</v>
      </c>
      <c r="AX6" s="236">
        <v>2008</v>
      </c>
      <c r="AY6" s="236">
        <v>2009</v>
      </c>
      <c r="AZ6" s="236">
        <v>2010</v>
      </c>
      <c r="BA6" s="236">
        <v>2011</v>
      </c>
      <c r="BB6" s="236">
        <v>2012</v>
      </c>
      <c r="BC6" s="236">
        <v>2013</v>
      </c>
      <c r="BD6" s="178">
        <v>2014</v>
      </c>
      <c r="BE6" s="178">
        <v>2015</v>
      </c>
      <c r="BF6" s="178" t="s">
        <v>245</v>
      </c>
      <c r="BG6" s="178">
        <v>2017</v>
      </c>
      <c r="BH6" s="254"/>
      <c r="BI6" s="254"/>
      <c r="BJ6" s="254"/>
      <c r="BK6" s="254"/>
      <c r="BL6" s="254"/>
      <c r="BM6" s="254"/>
      <c r="BN6" s="254"/>
      <c r="BO6" s="254"/>
      <c r="BP6" s="254"/>
      <c r="BQ6" s="254"/>
      <c r="BR6" s="254"/>
      <c r="BS6" s="254"/>
      <c r="BT6" s="254"/>
      <c r="BU6" s="254"/>
      <c r="BV6" s="254"/>
      <c r="BW6" s="254"/>
      <c r="BX6" s="254"/>
      <c r="BY6" s="254"/>
      <c r="BZ6" s="254"/>
      <c r="CA6" s="254"/>
      <c r="CB6" s="254"/>
      <c r="CC6" s="254"/>
      <c r="CD6" s="254"/>
      <c r="CE6" s="254"/>
      <c r="CF6" s="254"/>
      <c r="CG6" s="254"/>
      <c r="CH6" s="254"/>
      <c r="CI6" s="254"/>
      <c r="CJ6" s="254"/>
      <c r="CK6" s="254"/>
      <c r="CL6" s="254"/>
      <c r="CM6" s="254"/>
      <c r="CN6" s="254"/>
      <c r="CO6" s="254"/>
      <c r="CP6" s="254"/>
      <c r="CQ6" s="254"/>
      <c r="CR6" s="254"/>
      <c r="CS6" s="254"/>
      <c r="CT6" s="254"/>
      <c r="CU6" s="254"/>
      <c r="CV6" s="254"/>
      <c r="CW6" s="254"/>
      <c r="CX6" s="254"/>
      <c r="CY6" s="254"/>
      <c r="CZ6" s="254"/>
      <c r="DA6" s="254"/>
      <c r="DB6" s="254"/>
      <c r="DC6" s="254"/>
      <c r="DD6" s="254"/>
      <c r="DE6" s="254"/>
      <c r="DF6" s="254"/>
      <c r="DG6" s="254"/>
      <c r="DH6" s="254"/>
      <c r="DI6" s="254"/>
      <c r="DJ6" s="254"/>
      <c r="DK6" s="254"/>
      <c r="DL6" s="254"/>
      <c r="DM6" s="254"/>
      <c r="DN6" s="254"/>
      <c r="DO6" s="254"/>
      <c r="DP6" s="254"/>
      <c r="DQ6" s="254"/>
      <c r="DR6" s="254"/>
      <c r="DS6" s="254"/>
      <c r="DT6" s="254"/>
      <c r="DU6" s="254"/>
      <c r="DV6" s="254"/>
      <c r="DW6" s="254"/>
      <c r="DX6" s="254"/>
      <c r="DY6" s="254"/>
      <c r="DZ6" s="254"/>
      <c r="EA6" s="254"/>
      <c r="EB6" s="254"/>
      <c r="EC6" s="254"/>
      <c r="ED6" s="254"/>
      <c r="EE6" s="254"/>
      <c r="EF6" s="254"/>
      <c r="EG6" s="254"/>
      <c r="EH6" s="254"/>
      <c r="EI6" s="254"/>
      <c r="EJ6" s="254"/>
      <c r="EK6" s="254"/>
      <c r="EL6" s="254"/>
      <c r="EM6" s="254"/>
      <c r="EN6" s="254"/>
      <c r="EO6" s="254"/>
      <c r="EP6" s="254"/>
      <c r="EQ6" s="254"/>
      <c r="ER6" s="254"/>
      <c r="ES6" s="254"/>
      <c r="ET6" s="254"/>
      <c r="EU6" s="254"/>
      <c r="EV6" s="254"/>
      <c r="EW6" s="254"/>
      <c r="EX6" s="254"/>
      <c r="EY6" s="254"/>
      <c r="EZ6" s="254"/>
      <c r="FA6" s="254"/>
      <c r="FB6" s="254"/>
      <c r="FC6" s="254"/>
      <c r="FD6" s="254"/>
      <c r="FE6" s="254"/>
      <c r="FF6" s="254"/>
      <c r="FG6" s="254"/>
      <c r="FH6" s="254"/>
      <c r="FI6" s="254"/>
      <c r="FJ6" s="254"/>
      <c r="FK6" s="254"/>
      <c r="FL6" s="254"/>
      <c r="FM6" s="254"/>
      <c r="FN6" s="254"/>
      <c r="FO6" s="254"/>
      <c r="FP6" s="254"/>
      <c r="FQ6" s="254"/>
      <c r="FR6" s="254"/>
      <c r="FS6" s="254"/>
      <c r="FT6" s="254"/>
      <c r="FU6" s="254"/>
      <c r="FV6" s="254"/>
      <c r="FW6" s="254"/>
      <c r="FX6" s="254"/>
      <c r="FY6" s="254"/>
      <c r="FZ6" s="254"/>
      <c r="GA6" s="254"/>
      <c r="GB6" s="254"/>
      <c r="GC6" s="254"/>
      <c r="GD6" s="254"/>
      <c r="GE6" s="254"/>
      <c r="GF6" s="254"/>
      <c r="GG6" s="254"/>
      <c r="GH6" s="254"/>
      <c r="GI6" s="254"/>
      <c r="GJ6" s="254"/>
      <c r="GK6" s="254"/>
      <c r="GL6" s="254"/>
      <c r="GM6" s="254"/>
      <c r="GN6" s="254"/>
      <c r="GO6" s="254"/>
      <c r="GP6" s="254"/>
      <c r="GQ6" s="254"/>
      <c r="GR6" s="254"/>
      <c r="GS6" s="254"/>
      <c r="GT6" s="254"/>
      <c r="GU6" s="254"/>
      <c r="GV6" s="254"/>
      <c r="GW6" s="254"/>
      <c r="GX6" s="254"/>
      <c r="GY6" s="254"/>
      <c r="GZ6" s="254"/>
      <c r="HA6" s="254"/>
      <c r="HB6" s="254"/>
      <c r="HC6" s="254"/>
      <c r="HD6" s="254"/>
      <c r="HE6" s="254"/>
      <c r="HF6" s="254"/>
      <c r="HG6" s="254"/>
      <c r="HH6" s="254"/>
      <c r="HI6" s="254"/>
      <c r="HJ6" s="254"/>
      <c r="HK6" s="254"/>
      <c r="HL6" s="254"/>
      <c r="HM6" s="254"/>
      <c r="HN6" s="254"/>
      <c r="HO6" s="254"/>
      <c r="HP6" s="254"/>
      <c r="HQ6" s="254"/>
      <c r="HR6" s="254"/>
      <c r="HS6" s="254"/>
      <c r="HT6" s="254"/>
      <c r="HU6" s="254"/>
      <c r="HV6" s="254"/>
      <c r="HW6" s="254"/>
      <c r="HX6" s="254"/>
      <c r="HY6" s="254"/>
      <c r="HZ6" s="254"/>
      <c r="IA6" s="254"/>
      <c r="IB6" s="254"/>
      <c r="IC6" s="254"/>
      <c r="ID6" s="254"/>
      <c r="IE6" s="254"/>
      <c r="IF6" s="254"/>
      <c r="IG6" s="254"/>
      <c r="IH6" s="254"/>
      <c r="II6" s="254"/>
      <c r="IJ6" s="254"/>
      <c r="IK6" s="254"/>
      <c r="IL6" s="254"/>
      <c r="IM6" s="254"/>
      <c r="IN6" s="254"/>
      <c r="IO6" s="254"/>
      <c r="IP6" s="254"/>
      <c r="IQ6" s="254"/>
      <c r="IR6" s="254"/>
      <c r="IS6" s="254"/>
    </row>
    <row r="7" spans="1:56" s="273" customFormat="1" ht="15" customHeight="1">
      <c r="A7" s="118"/>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row>
    <row r="8" spans="1:59" s="122" customFormat="1" ht="15" customHeight="1">
      <c r="A8" s="120" t="s">
        <v>36</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row>
    <row r="9" spans="1:59" s="122" customFormat="1" ht="15" customHeight="1">
      <c r="A9" s="123" t="s">
        <v>102</v>
      </c>
      <c r="B9" s="124">
        <v>71.1</v>
      </c>
      <c r="C9" s="124">
        <v>72.2</v>
      </c>
      <c r="D9" s="124">
        <v>75.7</v>
      </c>
      <c r="E9" s="124">
        <v>79.7</v>
      </c>
      <c r="F9" s="124">
        <v>92.9</v>
      </c>
      <c r="G9" s="124">
        <v>109.2</v>
      </c>
      <c r="H9" s="124">
        <v>120.4</v>
      </c>
      <c r="I9" s="124">
        <v>127.4</v>
      </c>
      <c r="J9" s="124">
        <v>148.1</v>
      </c>
      <c r="K9" s="124">
        <v>153.6</v>
      </c>
      <c r="L9" s="124">
        <v>176.2</v>
      </c>
      <c r="M9" s="124">
        <v>181</v>
      </c>
      <c r="N9" s="124">
        <v>201.9</v>
      </c>
      <c r="O9" s="124">
        <v>227</v>
      </c>
      <c r="P9" s="124">
        <v>252.1</v>
      </c>
      <c r="Q9" s="124">
        <v>303.9</v>
      </c>
      <c r="R9" s="124">
        <v>366.618</v>
      </c>
      <c r="S9" s="124">
        <v>479.012</v>
      </c>
      <c r="T9" s="124">
        <v>550.783</v>
      </c>
      <c r="U9" s="124">
        <v>631.589</v>
      </c>
      <c r="V9" s="124">
        <v>758.3</v>
      </c>
      <c r="W9" s="124">
        <v>743.332</v>
      </c>
      <c r="X9" s="124">
        <v>770.1</v>
      </c>
      <c r="Y9" s="124">
        <v>781.1</v>
      </c>
      <c r="Z9" s="124">
        <v>1096.4</v>
      </c>
      <c r="AA9" s="124">
        <v>1195.6000000000001</v>
      </c>
      <c r="AB9" s="124">
        <v>1308.1</v>
      </c>
      <c r="AC9" s="124">
        <v>1432.7</v>
      </c>
      <c r="AD9" s="124">
        <v>1556.4</v>
      </c>
      <c r="AE9" s="124">
        <v>1592.6000000000001</v>
      </c>
      <c r="AF9" s="124">
        <v>2142.7000000000003</v>
      </c>
      <c r="AG9" s="124">
        <v>3028.2</v>
      </c>
      <c r="AH9" s="124">
        <v>3635.6</v>
      </c>
      <c r="AI9" s="124">
        <v>4242.9</v>
      </c>
      <c r="AJ9" s="124">
        <v>4755.1</v>
      </c>
      <c r="AK9" s="124">
        <v>6965.9</v>
      </c>
      <c r="AL9" s="124">
        <v>8037.4</v>
      </c>
      <c r="AM9" s="124">
        <v>10445</v>
      </c>
      <c r="AN9" s="124">
        <v>13214.2</v>
      </c>
      <c r="AO9" s="124">
        <v>14761.3</v>
      </c>
      <c r="AP9" s="124">
        <v>16753</v>
      </c>
      <c r="AQ9" s="124">
        <v>19752</v>
      </c>
      <c r="AR9" s="124">
        <v>21141.1</v>
      </c>
      <c r="AS9" s="124">
        <v>23632.4</v>
      </c>
      <c r="AT9" s="124">
        <v>27821.07</v>
      </c>
      <c r="AU9" s="124">
        <v>32343.600000000002</v>
      </c>
      <c r="AV9" s="124">
        <v>37291.9</v>
      </c>
      <c r="AW9" s="124">
        <v>44696.09999999999</v>
      </c>
      <c r="AX9" s="124">
        <v>52297.3</v>
      </c>
      <c r="AY9" s="124">
        <v>47006.7</v>
      </c>
      <c r="AZ9" s="124">
        <v>50494.4</v>
      </c>
      <c r="BA9" s="124">
        <v>56924.7</v>
      </c>
      <c r="BB9" s="124">
        <v>60255</v>
      </c>
      <c r="BC9" s="124">
        <v>64119.3</v>
      </c>
      <c r="BD9" s="124">
        <v>76768.2</v>
      </c>
      <c r="BE9" s="124">
        <v>88217.7</v>
      </c>
      <c r="BF9" s="124">
        <v>99388.59999999998</v>
      </c>
      <c r="BG9" s="124">
        <v>110174.568731741</v>
      </c>
    </row>
    <row r="10" spans="1:59" s="122" customFormat="1" ht="15" customHeight="1">
      <c r="A10" s="242" t="s">
        <v>154</v>
      </c>
      <c r="B10" s="126">
        <v>71.1</v>
      </c>
      <c r="C10" s="126">
        <v>72.2</v>
      </c>
      <c r="D10" s="126">
        <v>75.7</v>
      </c>
      <c r="E10" s="126">
        <v>79.7</v>
      </c>
      <c r="F10" s="126">
        <v>92.9</v>
      </c>
      <c r="G10" s="126">
        <v>109.2</v>
      </c>
      <c r="H10" s="126">
        <v>120.4</v>
      </c>
      <c r="I10" s="126">
        <v>127.4</v>
      </c>
      <c r="J10" s="126">
        <v>148.1</v>
      </c>
      <c r="K10" s="126">
        <v>153.6</v>
      </c>
      <c r="L10" s="126">
        <v>176.2</v>
      </c>
      <c r="M10" s="126">
        <v>181</v>
      </c>
      <c r="N10" s="126">
        <v>201.9</v>
      </c>
      <c r="O10" s="126">
        <v>227</v>
      </c>
      <c r="P10" s="126">
        <v>252.1</v>
      </c>
      <c r="Q10" s="126">
        <v>303.9</v>
      </c>
      <c r="R10" s="126">
        <v>358.618</v>
      </c>
      <c r="S10" s="126">
        <v>479.012</v>
      </c>
      <c r="T10" s="126">
        <v>550.783</v>
      </c>
      <c r="U10" s="126">
        <v>631.589</v>
      </c>
      <c r="V10" s="126">
        <v>758.3</v>
      </c>
      <c r="W10" s="126">
        <v>743.332</v>
      </c>
      <c r="X10" s="126">
        <v>770.1</v>
      </c>
      <c r="Y10" s="126">
        <v>778.1</v>
      </c>
      <c r="Z10" s="126">
        <v>974.1</v>
      </c>
      <c r="AA10" s="126">
        <v>1088.2</v>
      </c>
      <c r="AB10" s="126">
        <v>1182</v>
      </c>
      <c r="AC10" s="126">
        <v>1326.5</v>
      </c>
      <c r="AD10" s="126">
        <v>1438.2</v>
      </c>
      <c r="AE10" s="126">
        <v>1530.4</v>
      </c>
      <c r="AF10" s="126">
        <v>2062.8</v>
      </c>
      <c r="AG10" s="126">
        <v>2863.7</v>
      </c>
      <c r="AH10" s="126">
        <v>3265.4</v>
      </c>
      <c r="AI10" s="126">
        <v>3809.5</v>
      </c>
      <c r="AJ10" s="126">
        <v>4611.6</v>
      </c>
      <c r="AK10" s="126">
        <v>6781.7</v>
      </c>
      <c r="AL10" s="126">
        <v>7927.2</v>
      </c>
      <c r="AM10" s="126">
        <v>10374.4</v>
      </c>
      <c r="AN10" s="126">
        <v>13214.2</v>
      </c>
      <c r="AO10" s="126">
        <v>14621.5</v>
      </c>
      <c r="AP10" s="126">
        <v>15861.5</v>
      </c>
      <c r="AQ10" s="126">
        <v>17981.6</v>
      </c>
      <c r="AR10" s="126">
        <v>19775.9</v>
      </c>
      <c r="AS10" s="126">
        <v>22304.2</v>
      </c>
      <c r="AT10" s="126">
        <v>26411.3</v>
      </c>
      <c r="AU10" s="126">
        <v>30092.4</v>
      </c>
      <c r="AV10" s="126">
        <v>34207.1</v>
      </c>
      <c r="AW10" s="126">
        <v>40993.59999999999</v>
      </c>
      <c r="AX10" s="126">
        <v>46845.5</v>
      </c>
      <c r="AY10" s="126">
        <v>41986.7</v>
      </c>
      <c r="AZ10" s="126">
        <v>46416.3</v>
      </c>
      <c r="BA10" s="126">
        <v>53192</v>
      </c>
      <c r="BB10" s="126">
        <v>56822</v>
      </c>
      <c r="BC10" s="126">
        <v>61246.4</v>
      </c>
      <c r="BD10" s="126">
        <v>73555.2</v>
      </c>
      <c r="BE10" s="126">
        <v>84111</v>
      </c>
      <c r="BF10" s="126">
        <v>95637.19999999998</v>
      </c>
      <c r="BG10" s="126">
        <v>106863.988598881</v>
      </c>
    </row>
    <row r="11" spans="1:59" s="122" customFormat="1" ht="15" customHeight="1">
      <c r="A11" s="129" t="s">
        <v>155</v>
      </c>
      <c r="B11" s="124">
        <v>71.1</v>
      </c>
      <c r="C11" s="124">
        <v>72.2</v>
      </c>
      <c r="D11" s="124">
        <v>75.7</v>
      </c>
      <c r="E11" s="124">
        <v>72.1</v>
      </c>
      <c r="F11" s="124">
        <v>84</v>
      </c>
      <c r="G11" s="124">
        <v>97.7</v>
      </c>
      <c r="H11" s="124">
        <v>108.9</v>
      </c>
      <c r="I11" s="124">
        <v>116.4</v>
      </c>
      <c r="J11" s="124">
        <v>134.6</v>
      </c>
      <c r="K11" s="124">
        <v>138.8</v>
      </c>
      <c r="L11" s="124">
        <v>157.8</v>
      </c>
      <c r="M11" s="124">
        <v>161.4</v>
      </c>
      <c r="N11" s="124">
        <v>171.1</v>
      </c>
      <c r="O11" s="124">
        <v>193.6</v>
      </c>
      <c r="P11" s="124">
        <v>227.9</v>
      </c>
      <c r="Q11" s="124">
        <v>247.3</v>
      </c>
      <c r="R11" s="124">
        <v>312.556</v>
      </c>
      <c r="S11" s="124">
        <v>434.237</v>
      </c>
      <c r="T11" s="124">
        <v>517.977</v>
      </c>
      <c r="U11" s="124">
        <v>573.379</v>
      </c>
      <c r="V11" s="124">
        <v>696.8</v>
      </c>
      <c r="W11" s="124">
        <v>694.558</v>
      </c>
      <c r="X11" s="124">
        <v>715.4</v>
      </c>
      <c r="Y11" s="124">
        <v>711.1</v>
      </c>
      <c r="Z11" s="124">
        <v>881.3</v>
      </c>
      <c r="AA11" s="124">
        <v>985.8</v>
      </c>
      <c r="AB11" s="124">
        <v>999.4</v>
      </c>
      <c r="AC11" s="124">
        <v>1122.5</v>
      </c>
      <c r="AD11" s="124">
        <v>1183.2</v>
      </c>
      <c r="AE11" s="124">
        <v>1295.8</v>
      </c>
      <c r="AF11" s="124">
        <v>1852.9</v>
      </c>
      <c r="AG11" s="124">
        <v>2529.3</v>
      </c>
      <c r="AH11" s="124">
        <v>3004.5</v>
      </c>
      <c r="AI11" s="124">
        <v>3534.7</v>
      </c>
      <c r="AJ11" s="124">
        <v>4281.8</v>
      </c>
      <c r="AK11" s="124">
        <v>6100.5</v>
      </c>
      <c r="AL11" s="124">
        <v>6972.6</v>
      </c>
      <c r="AM11" s="124">
        <v>8652.1</v>
      </c>
      <c r="AN11" s="124">
        <v>11973</v>
      </c>
      <c r="AO11" s="124">
        <v>13538.1</v>
      </c>
      <c r="AP11" s="124">
        <v>14620.3</v>
      </c>
      <c r="AQ11" s="124">
        <v>16083.1</v>
      </c>
      <c r="AR11" s="124">
        <v>17229</v>
      </c>
      <c r="AS11" s="124">
        <v>19632.4</v>
      </c>
      <c r="AT11" s="124">
        <v>23412.1</v>
      </c>
      <c r="AU11" s="124">
        <v>26707.7</v>
      </c>
      <c r="AV11" s="124">
        <v>31434.9</v>
      </c>
      <c r="AW11" s="124">
        <v>38269.99999999999</v>
      </c>
      <c r="AX11" s="124">
        <v>42329.1</v>
      </c>
      <c r="AY11" s="124">
        <v>39035</v>
      </c>
      <c r="AZ11" s="124">
        <v>43172.5</v>
      </c>
      <c r="BA11" s="124">
        <v>49543.88802</v>
      </c>
      <c r="BB11" s="124">
        <v>53298.768705</v>
      </c>
      <c r="BC11" s="124">
        <v>56726.75293276</v>
      </c>
      <c r="BD11" s="124">
        <v>70444.521326969</v>
      </c>
      <c r="BE11" s="124">
        <v>79863</v>
      </c>
      <c r="BF11" s="124">
        <v>90965.49999999999</v>
      </c>
      <c r="BG11" s="124">
        <v>99226.370780571</v>
      </c>
    </row>
    <row r="12" spans="1:253" s="128" customFormat="1" ht="15" customHeight="1">
      <c r="A12" s="242" t="s">
        <v>104</v>
      </c>
      <c r="B12" s="126" t="s">
        <v>1</v>
      </c>
      <c r="C12" s="126" t="s">
        <v>1</v>
      </c>
      <c r="D12" s="126" t="s">
        <v>1</v>
      </c>
      <c r="E12" s="126" t="s">
        <v>1</v>
      </c>
      <c r="F12" s="126" t="s">
        <v>1</v>
      </c>
      <c r="G12" s="126" t="s">
        <v>1</v>
      </c>
      <c r="H12" s="126" t="s">
        <v>1</v>
      </c>
      <c r="I12" s="126" t="s">
        <v>1</v>
      </c>
      <c r="J12" s="126" t="s">
        <v>1</v>
      </c>
      <c r="K12" s="126" t="s">
        <v>1</v>
      </c>
      <c r="L12" s="126" t="s">
        <v>1</v>
      </c>
      <c r="M12" s="126" t="s">
        <v>1</v>
      </c>
      <c r="N12" s="126" t="s">
        <v>1</v>
      </c>
      <c r="O12" s="126" t="s">
        <v>1</v>
      </c>
      <c r="P12" s="126" t="s">
        <v>1</v>
      </c>
      <c r="Q12" s="126" t="s">
        <v>1</v>
      </c>
      <c r="R12" s="126" t="s">
        <v>1</v>
      </c>
      <c r="S12" s="126" t="s">
        <v>1</v>
      </c>
      <c r="T12" s="126" t="s">
        <v>1</v>
      </c>
      <c r="U12" s="126" t="s">
        <v>1</v>
      </c>
      <c r="V12" s="126" t="s">
        <v>1</v>
      </c>
      <c r="W12" s="126" t="s">
        <v>1</v>
      </c>
      <c r="X12" s="126" t="s">
        <v>1</v>
      </c>
      <c r="Y12" s="126" t="s">
        <v>1</v>
      </c>
      <c r="Z12" s="126" t="s">
        <v>1</v>
      </c>
      <c r="AA12" s="126" t="s">
        <v>1</v>
      </c>
      <c r="AB12" s="126" t="s">
        <v>1</v>
      </c>
      <c r="AC12" s="126" t="s">
        <v>1</v>
      </c>
      <c r="AD12" s="126" t="s">
        <v>1</v>
      </c>
      <c r="AE12" s="126" t="s">
        <v>1</v>
      </c>
      <c r="AF12" s="126" t="s">
        <v>1</v>
      </c>
      <c r="AG12" s="126" t="s">
        <v>1</v>
      </c>
      <c r="AH12" s="126" t="s">
        <v>1</v>
      </c>
      <c r="AI12" s="126" t="s">
        <v>1</v>
      </c>
      <c r="AJ12" s="126" t="s">
        <v>1</v>
      </c>
      <c r="AK12" s="126" t="s">
        <v>1</v>
      </c>
      <c r="AL12" s="126" t="s">
        <v>1</v>
      </c>
      <c r="AM12" s="126" t="s">
        <v>1</v>
      </c>
      <c r="AN12" s="126" t="s">
        <v>1</v>
      </c>
      <c r="AO12" s="126" t="s">
        <v>1</v>
      </c>
      <c r="AP12" s="126" t="s">
        <v>1</v>
      </c>
      <c r="AQ12" s="126" t="s">
        <v>1</v>
      </c>
      <c r="AR12" s="126">
        <v>1302.1</v>
      </c>
      <c r="AS12" s="126">
        <v>1328.2</v>
      </c>
      <c r="AT12" s="126">
        <v>1295</v>
      </c>
      <c r="AU12" s="126">
        <v>2103.2</v>
      </c>
      <c r="AV12" s="126">
        <v>3035.4</v>
      </c>
      <c r="AW12" s="126">
        <v>3701</v>
      </c>
      <c r="AX12" s="126">
        <v>5451.8</v>
      </c>
      <c r="AY12" s="126">
        <v>5020</v>
      </c>
      <c r="AZ12" s="126">
        <v>4078.1000000000004</v>
      </c>
      <c r="BA12" s="126">
        <v>3632.7</v>
      </c>
      <c r="BB12" s="126">
        <v>3433</v>
      </c>
      <c r="BC12" s="126">
        <v>2872.9</v>
      </c>
      <c r="BD12" s="126">
        <v>3213</v>
      </c>
      <c r="BE12" s="126">
        <v>4106.7</v>
      </c>
      <c r="BF12" s="126">
        <v>3751.3999999999996</v>
      </c>
      <c r="BG12" s="126">
        <v>3310.5801328600005</v>
      </c>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7"/>
      <c r="EG12" s="127"/>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c r="IC12" s="127"/>
      <c r="ID12" s="127"/>
      <c r="IE12" s="127"/>
      <c r="IF12" s="127"/>
      <c r="IG12" s="127"/>
      <c r="IH12" s="127"/>
      <c r="II12" s="127"/>
      <c r="IJ12" s="127"/>
      <c r="IK12" s="127"/>
      <c r="IL12" s="127"/>
      <c r="IM12" s="127"/>
      <c r="IN12" s="127"/>
      <c r="IO12" s="127"/>
      <c r="IP12" s="127"/>
      <c r="IQ12" s="127"/>
      <c r="IR12" s="127"/>
      <c r="IS12" s="127"/>
    </row>
    <row r="13" spans="1:59" s="122" customFormat="1" ht="15" customHeight="1">
      <c r="A13" s="123" t="s">
        <v>156</v>
      </c>
      <c r="B13" s="124">
        <v>81.5</v>
      </c>
      <c r="C13" s="124">
        <v>79.7</v>
      </c>
      <c r="D13" s="124">
        <v>83.7</v>
      </c>
      <c r="E13" s="124">
        <v>85.3</v>
      </c>
      <c r="F13" s="124">
        <v>110.6</v>
      </c>
      <c r="G13" s="124">
        <v>108.5</v>
      </c>
      <c r="H13" s="124">
        <v>119.4</v>
      </c>
      <c r="I13" s="124">
        <v>137</v>
      </c>
      <c r="J13" s="124">
        <v>151.1</v>
      </c>
      <c r="K13" s="124">
        <v>184.8</v>
      </c>
      <c r="L13" s="124">
        <v>208.8</v>
      </c>
      <c r="M13" s="124">
        <v>221.5</v>
      </c>
      <c r="N13" s="124">
        <v>245.3</v>
      </c>
      <c r="O13" s="124">
        <v>251.1</v>
      </c>
      <c r="P13" s="124">
        <v>307.8</v>
      </c>
      <c r="Q13" s="124">
        <v>423.3</v>
      </c>
      <c r="R13" s="124">
        <v>485.657</v>
      </c>
      <c r="S13" s="124">
        <v>619.685</v>
      </c>
      <c r="T13" s="124">
        <v>768.213</v>
      </c>
      <c r="U13" s="124">
        <v>823.903</v>
      </c>
      <c r="V13" s="124">
        <v>1155.1</v>
      </c>
      <c r="W13" s="124">
        <v>1148.451</v>
      </c>
      <c r="X13" s="124">
        <v>1423.8</v>
      </c>
      <c r="Y13" s="124">
        <v>1341.8</v>
      </c>
      <c r="Z13" s="124">
        <v>1711.1</v>
      </c>
      <c r="AA13" s="124">
        <v>1715.4</v>
      </c>
      <c r="AB13" s="124">
        <v>1747.6</v>
      </c>
      <c r="AC13" s="124">
        <v>1955.8</v>
      </c>
      <c r="AD13" s="124">
        <v>2105.5</v>
      </c>
      <c r="AE13" s="124">
        <v>2279.5</v>
      </c>
      <c r="AF13" s="124">
        <v>3023.1</v>
      </c>
      <c r="AG13" s="124">
        <v>3701.2</v>
      </c>
      <c r="AH13" s="124">
        <v>4463.3</v>
      </c>
      <c r="AI13" s="124">
        <v>5990.9</v>
      </c>
      <c r="AJ13" s="124">
        <v>6351.5</v>
      </c>
      <c r="AK13" s="124">
        <v>8361.2</v>
      </c>
      <c r="AL13" s="124">
        <v>9853</v>
      </c>
      <c r="AM13" s="124">
        <v>12985</v>
      </c>
      <c r="AN13" s="124">
        <v>14751.5</v>
      </c>
      <c r="AO13" s="124">
        <v>17960.1</v>
      </c>
      <c r="AP13" s="124">
        <v>21769.2</v>
      </c>
      <c r="AQ13" s="124">
        <v>25734.9</v>
      </c>
      <c r="AR13" s="124">
        <v>26218.100000000002</v>
      </c>
      <c r="AS13" s="124">
        <v>30399.300000000003</v>
      </c>
      <c r="AT13" s="124">
        <v>32020.4</v>
      </c>
      <c r="AU13" s="124">
        <v>36397.4</v>
      </c>
      <c r="AV13" s="124">
        <v>39579.7</v>
      </c>
      <c r="AW13" s="124">
        <v>51444.1</v>
      </c>
      <c r="AX13" s="124">
        <v>58682.600000000006</v>
      </c>
      <c r="AY13" s="124">
        <v>63669</v>
      </c>
      <c r="AZ13" s="124">
        <v>64466.2</v>
      </c>
      <c r="BA13" s="124">
        <v>72222.45000000001</v>
      </c>
      <c r="BB13" s="124">
        <v>81941.9</v>
      </c>
      <c r="BC13" s="124">
        <v>93768.8</v>
      </c>
      <c r="BD13" s="124">
        <v>95179.29999999999</v>
      </c>
      <c r="BE13" s="124">
        <v>101967.40000000001</v>
      </c>
      <c r="BF13" s="124">
        <v>112981.9</v>
      </c>
      <c r="BG13" s="124">
        <v>124946.59733161333</v>
      </c>
    </row>
    <row r="14" spans="1:59" s="122" customFormat="1" ht="15" customHeight="1">
      <c r="A14" s="242" t="s">
        <v>157</v>
      </c>
      <c r="B14" s="126" t="s">
        <v>1</v>
      </c>
      <c r="C14" s="126" t="s">
        <v>1</v>
      </c>
      <c r="D14" s="126" t="s">
        <v>1</v>
      </c>
      <c r="E14" s="126">
        <v>74.6</v>
      </c>
      <c r="F14" s="126">
        <v>79.9</v>
      </c>
      <c r="G14" s="126">
        <v>85.7</v>
      </c>
      <c r="H14" s="126">
        <v>96.8</v>
      </c>
      <c r="I14" s="126">
        <v>107.5</v>
      </c>
      <c r="J14" s="126">
        <v>116.6</v>
      </c>
      <c r="K14" s="126">
        <v>133.7</v>
      </c>
      <c r="L14" s="126">
        <v>148.3</v>
      </c>
      <c r="M14" s="126">
        <v>157.7</v>
      </c>
      <c r="N14" s="126">
        <v>194.7</v>
      </c>
      <c r="O14" s="126">
        <v>188.5</v>
      </c>
      <c r="P14" s="126">
        <v>214.3</v>
      </c>
      <c r="Q14" s="126">
        <v>275.4</v>
      </c>
      <c r="R14" s="126">
        <v>344.868</v>
      </c>
      <c r="S14" s="126">
        <v>407.827</v>
      </c>
      <c r="T14" s="126">
        <v>470.002</v>
      </c>
      <c r="U14" s="126">
        <v>526.473</v>
      </c>
      <c r="V14" s="126">
        <v>734.1</v>
      </c>
      <c r="W14" s="126">
        <v>791.888</v>
      </c>
      <c r="X14" s="126">
        <v>865.4</v>
      </c>
      <c r="Y14" s="126">
        <v>947.6</v>
      </c>
      <c r="Z14" s="126">
        <v>1074.9</v>
      </c>
      <c r="AA14" s="126">
        <v>1239.4</v>
      </c>
      <c r="AB14" s="126">
        <v>1355.8</v>
      </c>
      <c r="AC14" s="126">
        <v>1506.4</v>
      </c>
      <c r="AD14" s="126">
        <v>1651.4</v>
      </c>
      <c r="AE14" s="126">
        <v>1872.7</v>
      </c>
      <c r="AF14" s="126">
        <v>2244.9</v>
      </c>
      <c r="AG14" s="126">
        <v>2712.4</v>
      </c>
      <c r="AH14" s="126">
        <v>3136.7</v>
      </c>
      <c r="AI14" s="126">
        <v>3922</v>
      </c>
      <c r="AJ14" s="126">
        <v>4661.2</v>
      </c>
      <c r="AK14" s="126">
        <v>5800.8</v>
      </c>
      <c r="AL14" s="126">
        <v>7659.4</v>
      </c>
      <c r="AM14" s="126">
        <v>10072.2</v>
      </c>
      <c r="AN14" s="126">
        <v>11182.3</v>
      </c>
      <c r="AO14" s="126">
        <v>12359</v>
      </c>
      <c r="AP14" s="126">
        <v>15559</v>
      </c>
      <c r="AQ14" s="126">
        <v>18390.4</v>
      </c>
      <c r="AR14" s="126">
        <v>19606.4</v>
      </c>
      <c r="AS14" s="126">
        <v>23133.4</v>
      </c>
      <c r="AT14" s="126">
        <v>23822.9</v>
      </c>
      <c r="AU14" s="126">
        <v>28131.5</v>
      </c>
      <c r="AV14" s="126">
        <v>32967</v>
      </c>
      <c r="AW14" s="126">
        <v>42097.9</v>
      </c>
      <c r="AX14" s="126">
        <v>45982.3</v>
      </c>
      <c r="AY14" s="126">
        <v>51351</v>
      </c>
      <c r="AZ14" s="126">
        <v>54137.7</v>
      </c>
      <c r="BA14" s="126">
        <v>56756.44</v>
      </c>
      <c r="BB14" s="126">
        <v>64836.3</v>
      </c>
      <c r="BC14" s="126">
        <v>74493.7</v>
      </c>
      <c r="BD14" s="126">
        <v>73872.7</v>
      </c>
      <c r="BE14" s="126">
        <v>80592.1</v>
      </c>
      <c r="BF14" s="126">
        <v>88132.2</v>
      </c>
      <c r="BG14" s="126">
        <v>95915.819689973</v>
      </c>
    </row>
    <row r="15" spans="1:59" s="122" customFormat="1" ht="15" customHeight="1">
      <c r="A15" s="129" t="s">
        <v>158</v>
      </c>
      <c r="B15" s="124" t="s">
        <v>1</v>
      </c>
      <c r="C15" s="124" t="s">
        <v>1</v>
      </c>
      <c r="D15" s="124" t="s">
        <v>1</v>
      </c>
      <c r="E15" s="124">
        <v>2.8</v>
      </c>
      <c r="F15" s="124">
        <v>4.1</v>
      </c>
      <c r="G15" s="124">
        <v>3.8</v>
      </c>
      <c r="H15" s="124">
        <v>4.6</v>
      </c>
      <c r="I15" s="124">
        <v>4.3</v>
      </c>
      <c r="J15" s="124">
        <v>4.9</v>
      </c>
      <c r="K15" s="124">
        <v>5.2</v>
      </c>
      <c r="L15" s="124">
        <v>7.4</v>
      </c>
      <c r="M15" s="124">
        <v>9.3</v>
      </c>
      <c r="N15" s="124">
        <v>12.6</v>
      </c>
      <c r="O15" s="124">
        <v>14.2</v>
      </c>
      <c r="P15" s="124">
        <v>15.1</v>
      </c>
      <c r="Q15" s="124">
        <v>22.4</v>
      </c>
      <c r="R15" s="124">
        <v>21.687</v>
      </c>
      <c r="S15" s="124">
        <v>30.294</v>
      </c>
      <c r="T15" s="124">
        <v>34.325</v>
      </c>
      <c r="U15" s="124">
        <v>42.165</v>
      </c>
      <c r="V15" s="124">
        <v>54.236</v>
      </c>
      <c r="W15" s="124">
        <v>64.427</v>
      </c>
      <c r="X15" s="124">
        <v>80.7</v>
      </c>
      <c r="Y15" s="124">
        <v>115.5</v>
      </c>
      <c r="Z15" s="124">
        <v>137</v>
      </c>
      <c r="AA15" s="124">
        <v>152.936</v>
      </c>
      <c r="AB15" s="124">
        <v>194.325</v>
      </c>
      <c r="AC15" s="124">
        <v>236.2</v>
      </c>
      <c r="AD15" s="124">
        <v>265.715</v>
      </c>
      <c r="AE15" s="124">
        <v>282.945</v>
      </c>
      <c r="AF15" s="124">
        <v>389.157</v>
      </c>
      <c r="AG15" s="124">
        <v>618.9</v>
      </c>
      <c r="AH15" s="124">
        <v>807.126</v>
      </c>
      <c r="AI15" s="124">
        <v>871.573</v>
      </c>
      <c r="AJ15" s="124">
        <v>1403.584</v>
      </c>
      <c r="AK15" s="124">
        <v>1759.642</v>
      </c>
      <c r="AL15" s="124">
        <v>2070</v>
      </c>
      <c r="AM15" s="124">
        <v>2697.8</v>
      </c>
      <c r="AN15" s="124">
        <v>2314.3</v>
      </c>
      <c r="AO15" s="124">
        <v>1700.4</v>
      </c>
      <c r="AP15" s="124">
        <v>2306.4</v>
      </c>
      <c r="AQ15" s="124">
        <v>2128.9</v>
      </c>
      <c r="AR15" s="124">
        <v>1296.8999999999999</v>
      </c>
      <c r="AS15" s="124">
        <v>1469.8999999999999</v>
      </c>
      <c r="AT15" s="124">
        <v>1722.3</v>
      </c>
      <c r="AU15" s="124">
        <v>1946.9</v>
      </c>
      <c r="AV15" s="124">
        <v>2042.9</v>
      </c>
      <c r="AW15" s="124">
        <v>1452.3</v>
      </c>
      <c r="AX15" s="124">
        <v>1611.8000000000002</v>
      </c>
      <c r="AY15" s="124">
        <v>2008.6000000000001</v>
      </c>
      <c r="AZ15" s="124">
        <v>2892.1</v>
      </c>
      <c r="BA15" s="124">
        <v>4519.8</v>
      </c>
      <c r="BB15" s="124">
        <v>6135.3</v>
      </c>
      <c r="BC15" s="124">
        <v>8615</v>
      </c>
      <c r="BD15" s="124">
        <v>10204.8</v>
      </c>
      <c r="BE15" s="124">
        <v>11219.6</v>
      </c>
      <c r="BF15" s="124">
        <v>11875.1</v>
      </c>
      <c r="BG15" s="124">
        <v>13695.7</v>
      </c>
    </row>
    <row r="16" spans="1:59" s="122" customFormat="1" ht="15" customHeight="1">
      <c r="A16" s="242" t="s">
        <v>159</v>
      </c>
      <c r="B16" s="126" t="s">
        <v>1</v>
      </c>
      <c r="C16" s="126" t="s">
        <v>1</v>
      </c>
      <c r="D16" s="126" t="s">
        <v>1</v>
      </c>
      <c r="E16" s="126">
        <v>10.7</v>
      </c>
      <c r="F16" s="126">
        <v>30.7</v>
      </c>
      <c r="G16" s="126">
        <v>22.8</v>
      </c>
      <c r="H16" s="126">
        <v>22.6</v>
      </c>
      <c r="I16" s="126">
        <v>29.5</v>
      </c>
      <c r="J16" s="126">
        <v>34.5</v>
      </c>
      <c r="K16" s="126">
        <v>51.1</v>
      </c>
      <c r="L16" s="126">
        <v>60.5</v>
      </c>
      <c r="M16" s="126">
        <v>63.8</v>
      </c>
      <c r="N16" s="126">
        <v>50.6</v>
      </c>
      <c r="O16" s="126">
        <v>62.6</v>
      </c>
      <c r="P16" s="126">
        <v>93.5</v>
      </c>
      <c r="Q16" s="126">
        <v>147.9</v>
      </c>
      <c r="R16" s="126">
        <v>140.789</v>
      </c>
      <c r="S16" s="126">
        <v>211.858</v>
      </c>
      <c r="T16" s="126">
        <v>298.211</v>
      </c>
      <c r="U16" s="126">
        <v>297.43</v>
      </c>
      <c r="V16" s="126">
        <v>421</v>
      </c>
      <c r="W16" s="126">
        <v>356.563</v>
      </c>
      <c r="X16" s="126">
        <v>558.4</v>
      </c>
      <c r="Y16" s="126">
        <v>394.20000000000005</v>
      </c>
      <c r="Z16" s="126">
        <v>636.2</v>
      </c>
      <c r="AA16" s="126">
        <v>476</v>
      </c>
      <c r="AB16" s="126">
        <v>391.70000000000005</v>
      </c>
      <c r="AC16" s="126">
        <v>449.4</v>
      </c>
      <c r="AD16" s="126">
        <v>454.2</v>
      </c>
      <c r="AE16" s="126">
        <v>406.8</v>
      </c>
      <c r="AF16" s="126">
        <v>778.1999999999999</v>
      </c>
      <c r="AG16" s="126">
        <v>988.8000000000001</v>
      </c>
      <c r="AH16" s="126">
        <v>1326.6</v>
      </c>
      <c r="AI16" s="126">
        <v>2068.9</v>
      </c>
      <c r="AJ16" s="126">
        <v>1690.3000000000002</v>
      </c>
      <c r="AK16" s="126">
        <v>2560.4</v>
      </c>
      <c r="AL16" s="126">
        <v>2303.7999999999997</v>
      </c>
      <c r="AM16" s="126">
        <v>3708.2000000000003</v>
      </c>
      <c r="AN16" s="126">
        <v>4310.099999999999</v>
      </c>
      <c r="AO16" s="126">
        <v>6066.1</v>
      </c>
      <c r="AP16" s="126">
        <v>6210.2</v>
      </c>
      <c r="AQ16" s="126">
        <v>7344.5</v>
      </c>
      <c r="AR16" s="126">
        <v>6611.7</v>
      </c>
      <c r="AS16" s="126">
        <v>7265.9</v>
      </c>
      <c r="AT16" s="126">
        <v>8197.5</v>
      </c>
      <c r="AU16" s="126">
        <v>8307.5</v>
      </c>
      <c r="AV16" s="126">
        <v>6884.1</v>
      </c>
      <c r="AW16" s="126">
        <v>9595.1</v>
      </c>
      <c r="AX16" s="126">
        <v>12879</v>
      </c>
      <c r="AY16" s="126">
        <v>12318</v>
      </c>
      <c r="AZ16" s="126">
        <v>10328.5</v>
      </c>
      <c r="BA16" s="126">
        <v>15469.3</v>
      </c>
      <c r="BB16" s="126">
        <v>16641.6</v>
      </c>
      <c r="BC16" s="126">
        <v>19702</v>
      </c>
      <c r="BD16" s="126">
        <v>21306.6</v>
      </c>
      <c r="BE16" s="126">
        <v>21375.3</v>
      </c>
      <c r="BF16" s="126">
        <v>24849.7</v>
      </c>
      <c r="BG16" s="126">
        <v>29030.777641640336</v>
      </c>
    </row>
    <row r="17" spans="1:59" s="122" customFormat="1" ht="15" customHeight="1">
      <c r="A17" s="123" t="s">
        <v>160</v>
      </c>
      <c r="B17" s="124" t="s">
        <v>1</v>
      </c>
      <c r="C17" s="124" t="s">
        <v>1</v>
      </c>
      <c r="D17" s="124" t="s">
        <v>1</v>
      </c>
      <c r="E17" s="124" t="s">
        <v>1</v>
      </c>
      <c r="F17" s="124" t="s">
        <v>1</v>
      </c>
      <c r="G17" s="124" t="s">
        <v>1</v>
      </c>
      <c r="H17" s="124" t="s">
        <v>1</v>
      </c>
      <c r="I17" s="124" t="s">
        <v>1</v>
      </c>
      <c r="J17" s="124" t="s">
        <v>1</v>
      </c>
      <c r="K17" s="124" t="s">
        <v>1</v>
      </c>
      <c r="L17" s="124" t="s">
        <v>1</v>
      </c>
      <c r="M17" s="124" t="s">
        <v>1</v>
      </c>
      <c r="N17" s="124" t="s">
        <v>1</v>
      </c>
      <c r="O17" s="124" t="s">
        <v>1</v>
      </c>
      <c r="P17" s="124" t="s">
        <v>1</v>
      </c>
      <c r="Q17" s="124" t="s">
        <v>1</v>
      </c>
      <c r="R17" s="124" t="s">
        <v>1</v>
      </c>
      <c r="S17" s="124" t="s">
        <v>1</v>
      </c>
      <c r="T17" s="124" t="s">
        <v>1</v>
      </c>
      <c r="U17" s="124" t="s">
        <v>1</v>
      </c>
      <c r="V17" s="124" t="s">
        <v>1</v>
      </c>
      <c r="W17" s="124" t="s">
        <v>1</v>
      </c>
      <c r="X17" s="124" t="s">
        <v>1</v>
      </c>
      <c r="Y17" s="124" t="s">
        <v>1</v>
      </c>
      <c r="Z17" s="124" t="s">
        <v>1</v>
      </c>
      <c r="AA17" s="124" t="s">
        <v>1</v>
      </c>
      <c r="AB17" s="124" t="s">
        <v>1</v>
      </c>
      <c r="AC17" s="124" t="s">
        <v>1</v>
      </c>
      <c r="AD17" s="124" t="s">
        <v>1</v>
      </c>
      <c r="AE17" s="124" t="s">
        <v>1</v>
      </c>
      <c r="AF17" s="124" t="s">
        <v>1</v>
      </c>
      <c r="AG17" s="124" t="s">
        <v>1</v>
      </c>
      <c r="AH17" s="124" t="s">
        <v>1</v>
      </c>
      <c r="AI17" s="124" t="s">
        <v>1</v>
      </c>
      <c r="AJ17" s="124" t="s">
        <v>1</v>
      </c>
      <c r="AK17" s="124" t="s">
        <v>1</v>
      </c>
      <c r="AL17" s="124" t="s">
        <v>1</v>
      </c>
      <c r="AM17" s="124" t="s">
        <v>1</v>
      </c>
      <c r="AN17" s="124" t="s">
        <v>1</v>
      </c>
      <c r="AO17" s="124" t="s">
        <v>1</v>
      </c>
      <c r="AP17" s="124" t="s">
        <v>1</v>
      </c>
      <c r="AQ17" s="124" t="s">
        <v>1</v>
      </c>
      <c r="AR17" s="124">
        <v>1178</v>
      </c>
      <c r="AS17" s="124">
        <v>736.1</v>
      </c>
      <c r="AT17" s="124">
        <v>111.20000000000002</v>
      </c>
      <c r="AU17" s="124">
        <v>-41.6</v>
      </c>
      <c r="AV17" s="124">
        <v>-271.4</v>
      </c>
      <c r="AW17" s="124">
        <v>-248.9</v>
      </c>
      <c r="AX17" s="124">
        <v>-178.7</v>
      </c>
      <c r="AY17" s="124">
        <v>0</v>
      </c>
      <c r="AZ17" s="124">
        <v>0</v>
      </c>
      <c r="BA17" s="124">
        <v>-3.290000000000006</v>
      </c>
      <c r="BB17" s="124">
        <v>464</v>
      </c>
      <c r="BC17" s="124">
        <v>-426.9</v>
      </c>
      <c r="BD17" s="124">
        <v>0</v>
      </c>
      <c r="BE17" s="124">
        <v>0</v>
      </c>
      <c r="BF17" s="124">
        <v>0</v>
      </c>
      <c r="BG17" s="124">
        <v>0</v>
      </c>
    </row>
    <row r="18" spans="1:253" s="122" customFormat="1" ht="15" customHeight="1">
      <c r="A18" s="125" t="s">
        <v>37</v>
      </c>
      <c r="B18" s="126" t="s">
        <v>1</v>
      </c>
      <c r="C18" s="126" t="s">
        <v>1</v>
      </c>
      <c r="D18" s="126" t="s">
        <v>1</v>
      </c>
      <c r="E18" s="126">
        <v>5.1000000000000085</v>
      </c>
      <c r="F18" s="126">
        <v>13</v>
      </c>
      <c r="G18" s="126">
        <v>23.5</v>
      </c>
      <c r="H18" s="126">
        <v>23.60000000000001</v>
      </c>
      <c r="I18" s="126">
        <v>19.900000000000006</v>
      </c>
      <c r="J18" s="126">
        <v>31.5</v>
      </c>
      <c r="K18" s="126">
        <v>19.900000000000006</v>
      </c>
      <c r="L18" s="126">
        <v>27.899999999999977</v>
      </c>
      <c r="M18" s="126">
        <v>23.30000000000001</v>
      </c>
      <c r="N18" s="126">
        <v>7.200000000000017</v>
      </c>
      <c r="O18" s="126">
        <v>38.5</v>
      </c>
      <c r="P18" s="126">
        <v>37.79999999999998</v>
      </c>
      <c r="Q18" s="126">
        <v>28.5</v>
      </c>
      <c r="R18" s="126">
        <v>13.75</v>
      </c>
      <c r="S18" s="126">
        <v>71.185</v>
      </c>
      <c r="T18" s="126">
        <v>80.781</v>
      </c>
      <c r="U18" s="126">
        <v>105.1160000000001</v>
      </c>
      <c r="V18" s="126">
        <v>24.199999999999932</v>
      </c>
      <c r="W18" s="126">
        <v>-48.55600000000004</v>
      </c>
      <c r="X18" s="126">
        <v>-95.29999999999995</v>
      </c>
      <c r="Y18" s="126">
        <v>-169.5</v>
      </c>
      <c r="Z18" s="126">
        <v>-100.80000000000007</v>
      </c>
      <c r="AA18" s="126">
        <v>-151.20000000000005</v>
      </c>
      <c r="AB18" s="126">
        <v>-173.79999999999995</v>
      </c>
      <c r="AC18" s="126">
        <v>-179.9000000000001</v>
      </c>
      <c r="AD18" s="126">
        <v>-213.20000000000005</v>
      </c>
      <c r="AE18" s="126">
        <v>-342.29999999999995</v>
      </c>
      <c r="AF18" s="126">
        <v>-182.0999999999999</v>
      </c>
      <c r="AG18" s="126">
        <v>151.29999999999973</v>
      </c>
      <c r="AH18" s="126">
        <v>128.70000000000027</v>
      </c>
      <c r="AI18" s="126">
        <v>-112.5</v>
      </c>
      <c r="AJ18" s="126">
        <v>-49.599999999999454</v>
      </c>
      <c r="AK18" s="126">
        <v>980.8999999999996</v>
      </c>
      <c r="AL18" s="126">
        <v>267.8000000000002</v>
      </c>
      <c r="AM18" s="126">
        <v>302.1999999999989</v>
      </c>
      <c r="AN18" s="126">
        <v>2031.9000000000015</v>
      </c>
      <c r="AO18" s="126">
        <v>2262.5</v>
      </c>
      <c r="AP18" s="126">
        <v>302.5</v>
      </c>
      <c r="AQ18" s="126">
        <v>-408.8000000000029</v>
      </c>
      <c r="AR18" s="126">
        <v>169.5</v>
      </c>
      <c r="AS18" s="126">
        <v>-829.2000000000007</v>
      </c>
      <c r="AT18" s="126">
        <v>2588.399999999998</v>
      </c>
      <c r="AU18" s="126">
        <v>1960.9000000000015</v>
      </c>
      <c r="AV18" s="126">
        <v>1240.0999999999985</v>
      </c>
      <c r="AW18" s="126">
        <v>-1104.3000000000102</v>
      </c>
      <c r="AX18" s="126">
        <v>863.1999999999971</v>
      </c>
      <c r="AY18" s="126">
        <v>-9364.300000000003</v>
      </c>
      <c r="AZ18" s="126">
        <v>-7721.399999999994</v>
      </c>
      <c r="BA18" s="126">
        <v>-3564.4400000000023</v>
      </c>
      <c r="BB18" s="126">
        <v>-8014.300000000003</v>
      </c>
      <c r="BC18" s="126">
        <v>-13247.299999999996</v>
      </c>
      <c r="BD18" s="126">
        <v>-317.5</v>
      </c>
      <c r="BE18" s="126">
        <v>3518.899999999994</v>
      </c>
      <c r="BF18" s="126">
        <v>7504.999999999985</v>
      </c>
      <c r="BG18" s="126">
        <v>10948.168908908003</v>
      </c>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c r="DU18" s="127"/>
      <c r="DV18" s="127"/>
      <c r="DW18" s="127"/>
      <c r="DX18" s="127"/>
      <c r="DY18" s="127"/>
      <c r="DZ18" s="127"/>
      <c r="EA18" s="127"/>
      <c r="EB18" s="127"/>
      <c r="EC18" s="127"/>
      <c r="ED18" s="127"/>
      <c r="EE18" s="127"/>
      <c r="EF18" s="127"/>
      <c r="EG18" s="127"/>
      <c r="EH18" s="127"/>
      <c r="EI18" s="127"/>
      <c r="EJ18" s="127"/>
      <c r="EK18" s="127"/>
      <c r="EL18" s="127"/>
      <c r="EM18" s="127"/>
      <c r="EN18" s="127"/>
      <c r="EO18" s="127"/>
      <c r="EP18" s="127"/>
      <c r="EQ18" s="127"/>
      <c r="ER18" s="127"/>
      <c r="ES18" s="127"/>
      <c r="ET18" s="127"/>
      <c r="EU18" s="127"/>
      <c r="EV18" s="127"/>
      <c r="EW18" s="127"/>
      <c r="EX18" s="127"/>
      <c r="EY18" s="127"/>
      <c r="EZ18" s="127"/>
      <c r="FA18" s="127"/>
      <c r="FB18" s="127"/>
      <c r="FC18" s="127"/>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7"/>
      <c r="IP18" s="127"/>
      <c r="IQ18" s="127"/>
      <c r="IR18" s="127"/>
      <c r="IS18" s="127"/>
    </row>
    <row r="19" spans="1:59" s="127" customFormat="1" ht="15" customHeight="1">
      <c r="A19" s="241" t="s">
        <v>38</v>
      </c>
      <c r="B19" s="285">
        <v>-10.400000000000006</v>
      </c>
      <c r="C19" s="285">
        <v>-7.5</v>
      </c>
      <c r="D19" s="285">
        <v>-8</v>
      </c>
      <c r="E19" s="285">
        <v>-5.599999999999994</v>
      </c>
      <c r="F19" s="285">
        <v>-17.69999999999999</v>
      </c>
      <c r="G19" s="285">
        <v>0.7000000000000028</v>
      </c>
      <c r="H19" s="285">
        <v>1</v>
      </c>
      <c r="I19" s="285">
        <v>-9.599999999999994</v>
      </c>
      <c r="J19" s="285">
        <v>-3</v>
      </c>
      <c r="K19" s="285">
        <v>-31.200000000000017</v>
      </c>
      <c r="L19" s="285">
        <v>-32.60000000000002</v>
      </c>
      <c r="M19" s="285">
        <v>-40.5</v>
      </c>
      <c r="N19" s="285">
        <v>-43.400000000000006</v>
      </c>
      <c r="O19" s="285">
        <v>-24.099999999999994</v>
      </c>
      <c r="P19" s="285">
        <v>-55.70000000000002</v>
      </c>
      <c r="Q19" s="285">
        <v>-119.40000000000003</v>
      </c>
      <c r="R19" s="285">
        <v>-119.03899999999999</v>
      </c>
      <c r="S19" s="285">
        <v>-140.67299999999994</v>
      </c>
      <c r="T19" s="285">
        <v>-217.42999999999995</v>
      </c>
      <c r="U19" s="285">
        <v>-192.31399999999996</v>
      </c>
      <c r="V19" s="285">
        <v>-396.79999999999995</v>
      </c>
      <c r="W19" s="285">
        <v>-405.119</v>
      </c>
      <c r="X19" s="285">
        <v>-653.6999999999999</v>
      </c>
      <c r="Y19" s="285">
        <v>-560.6999999999999</v>
      </c>
      <c r="Z19" s="285">
        <v>-614.6999999999998</v>
      </c>
      <c r="AA19" s="285">
        <v>-519.8</v>
      </c>
      <c r="AB19" s="285">
        <v>-439.5</v>
      </c>
      <c r="AC19" s="285">
        <v>-523.0999999999999</v>
      </c>
      <c r="AD19" s="285">
        <v>-549.0999999999999</v>
      </c>
      <c r="AE19" s="285">
        <v>-686.8999999999999</v>
      </c>
      <c r="AF19" s="285">
        <v>-880.3999999999996</v>
      </c>
      <c r="AG19" s="285">
        <v>-673</v>
      </c>
      <c r="AH19" s="285">
        <v>-827.7000000000003</v>
      </c>
      <c r="AI19" s="285">
        <v>-1748</v>
      </c>
      <c r="AJ19" s="285">
        <v>-1596.3999999999996</v>
      </c>
      <c r="AK19" s="285">
        <v>-1395.300000000001</v>
      </c>
      <c r="AL19" s="285">
        <v>-1815.6000000000004</v>
      </c>
      <c r="AM19" s="285">
        <v>-2540</v>
      </c>
      <c r="AN19" s="285">
        <v>-1537.2999999999993</v>
      </c>
      <c r="AO19" s="285">
        <v>-3198.7999999999993</v>
      </c>
      <c r="AP19" s="285">
        <v>-5016.200000000001</v>
      </c>
      <c r="AQ19" s="285">
        <v>-5982.9000000000015</v>
      </c>
      <c r="AR19" s="285">
        <v>-5077.000000000004</v>
      </c>
      <c r="AS19" s="285">
        <v>-6766.9000000000015</v>
      </c>
      <c r="AT19" s="285">
        <v>-4199.330000000002</v>
      </c>
      <c r="AU19" s="285">
        <v>-4053.7999999999993</v>
      </c>
      <c r="AV19" s="285">
        <v>-2287.7999999999956</v>
      </c>
      <c r="AW19" s="285">
        <v>-6748.000000000007</v>
      </c>
      <c r="AX19" s="285">
        <v>-6385.300000000003</v>
      </c>
      <c r="AY19" s="285">
        <v>-16662.300000000003</v>
      </c>
      <c r="AZ19" s="285">
        <v>-13971.799999999996</v>
      </c>
      <c r="BA19" s="285">
        <v>-15297.750000000015</v>
      </c>
      <c r="BB19" s="285">
        <v>-21686.899999999994</v>
      </c>
      <c r="BC19" s="285">
        <v>-29649.5</v>
      </c>
      <c r="BD19" s="285">
        <v>-18411.09999999999</v>
      </c>
      <c r="BE19" s="285">
        <v>-13749.700000000012</v>
      </c>
      <c r="BF19" s="285">
        <v>-13593.300000000017</v>
      </c>
      <c r="BG19" s="285">
        <v>-14772.028599872327</v>
      </c>
    </row>
    <row r="20" spans="1:59" s="122" customFormat="1" ht="15" customHeight="1">
      <c r="A20" s="242" t="s">
        <v>161</v>
      </c>
      <c r="B20" s="126">
        <v>1.872000000000001</v>
      </c>
      <c r="C20" s="126">
        <v>1.3499999999999999</v>
      </c>
      <c r="D20" s="126">
        <v>1.44</v>
      </c>
      <c r="E20" s="126">
        <v>1</v>
      </c>
      <c r="F20" s="126">
        <v>14.2</v>
      </c>
      <c r="G20" s="126">
        <v>-1.4</v>
      </c>
      <c r="H20" s="126">
        <v>-4.9</v>
      </c>
      <c r="I20" s="126">
        <v>5.1</v>
      </c>
      <c r="J20" s="126">
        <v>-10.2</v>
      </c>
      <c r="K20" s="126">
        <v>13.8</v>
      </c>
      <c r="L20" s="126">
        <v>7</v>
      </c>
      <c r="M20" s="126">
        <v>46.4</v>
      </c>
      <c r="N20" s="126">
        <v>19.3</v>
      </c>
      <c r="O20" s="126">
        <v>11.7</v>
      </c>
      <c r="P20" s="126">
        <v>10</v>
      </c>
      <c r="Q20" s="126">
        <v>32.6</v>
      </c>
      <c r="R20" s="126">
        <v>35.7</v>
      </c>
      <c r="S20" s="126">
        <v>54.672</v>
      </c>
      <c r="T20" s="126">
        <v>54.43</v>
      </c>
      <c r="U20" s="126">
        <v>57.541</v>
      </c>
      <c r="V20" s="126">
        <v>142.5</v>
      </c>
      <c r="W20" s="126">
        <v>151.45</v>
      </c>
      <c r="X20" s="126">
        <v>277.3</v>
      </c>
      <c r="Y20" s="126">
        <v>309.8</v>
      </c>
      <c r="Z20" s="126">
        <v>180.3</v>
      </c>
      <c r="AA20" s="126">
        <v>205.9</v>
      </c>
      <c r="AB20" s="126">
        <v>202.9</v>
      </c>
      <c r="AC20" s="126">
        <v>304.1</v>
      </c>
      <c r="AD20" s="126">
        <v>229.7</v>
      </c>
      <c r="AE20" s="126">
        <v>493.7</v>
      </c>
      <c r="AF20" s="126">
        <v>95.6</v>
      </c>
      <c r="AG20" s="126">
        <v>-268.4</v>
      </c>
      <c r="AH20" s="126">
        <v>-136.7</v>
      </c>
      <c r="AI20" s="126">
        <v>159.8</v>
      </c>
      <c r="AJ20" s="126">
        <v>641.4</v>
      </c>
      <c r="AK20" s="126">
        <v>-50.29999999999919</v>
      </c>
      <c r="AL20" s="126">
        <v>301.6</v>
      </c>
      <c r="AM20" s="126">
        <v>152.8</v>
      </c>
      <c r="AN20" s="126">
        <v>-764.1</v>
      </c>
      <c r="AO20" s="126">
        <v>-2284.7</v>
      </c>
      <c r="AP20" s="126">
        <v>2719.3</v>
      </c>
      <c r="AQ20" s="126">
        <v>1854.3</v>
      </c>
      <c r="AR20" s="126">
        <v>3087.1</v>
      </c>
      <c r="AS20" s="126">
        <v>3907.8</v>
      </c>
      <c r="AT20" s="126">
        <v>-1467.2</v>
      </c>
      <c r="AU20" s="126">
        <v>319.1</v>
      </c>
      <c r="AV20" s="126">
        <v>1912.7999999999997</v>
      </c>
      <c r="AW20" s="126">
        <v>3728.2999999999997</v>
      </c>
      <c r="AX20" s="126">
        <v>818.5999999999999</v>
      </c>
      <c r="AY20" s="126">
        <v>3571.8</v>
      </c>
      <c r="AZ20" s="126">
        <v>10853.800000000003</v>
      </c>
      <c r="BA20" s="126">
        <v>9088.63</v>
      </c>
      <c r="BB20" s="126">
        <v>12602.6</v>
      </c>
      <c r="BC20" s="126">
        <v>17028.100000000002</v>
      </c>
      <c r="BD20" s="126">
        <v>5891</v>
      </c>
      <c r="BE20" s="126">
        <v>5168.8</v>
      </c>
      <c r="BF20" s="126">
        <v>7480.218000000001</v>
      </c>
      <c r="BG20" s="126">
        <v>-5018.56299686124</v>
      </c>
    </row>
    <row r="21" spans="1:59" s="122" customFormat="1" ht="15" customHeight="1">
      <c r="A21" s="243" t="s">
        <v>162</v>
      </c>
      <c r="B21" s="124">
        <v>8.528000000000004</v>
      </c>
      <c r="C21" s="124">
        <v>6.15</v>
      </c>
      <c r="D21" s="124">
        <v>6.5600000000000005</v>
      </c>
      <c r="E21" s="124">
        <v>4.6</v>
      </c>
      <c r="F21" s="124">
        <v>3.5</v>
      </c>
      <c r="G21" s="124">
        <v>0.7</v>
      </c>
      <c r="H21" s="124">
        <v>3.9</v>
      </c>
      <c r="I21" s="124">
        <v>4.5</v>
      </c>
      <c r="J21" s="124">
        <v>13.2</v>
      </c>
      <c r="K21" s="124">
        <v>17.4</v>
      </c>
      <c r="L21" s="124">
        <v>25.6</v>
      </c>
      <c r="M21" s="124">
        <v>-5.9</v>
      </c>
      <c r="N21" s="124">
        <v>24.1</v>
      </c>
      <c r="O21" s="124">
        <v>12.4</v>
      </c>
      <c r="P21" s="124">
        <v>45.7</v>
      </c>
      <c r="Q21" s="124">
        <v>86.8</v>
      </c>
      <c r="R21" s="124">
        <v>83.3</v>
      </c>
      <c r="S21" s="124">
        <v>85.501</v>
      </c>
      <c r="T21" s="124">
        <v>163</v>
      </c>
      <c r="U21" s="124">
        <v>134.773</v>
      </c>
      <c r="V21" s="124">
        <v>254.3</v>
      </c>
      <c r="W21" s="124">
        <v>253.669</v>
      </c>
      <c r="X21" s="124">
        <v>376.4</v>
      </c>
      <c r="Y21" s="124">
        <v>250.9</v>
      </c>
      <c r="Z21" s="124">
        <v>434.4</v>
      </c>
      <c r="AA21" s="124">
        <v>313.9</v>
      </c>
      <c r="AB21" s="124">
        <v>236.6</v>
      </c>
      <c r="AC21" s="124">
        <v>219</v>
      </c>
      <c r="AD21" s="124">
        <v>319.4</v>
      </c>
      <c r="AE21" s="124">
        <v>193.2</v>
      </c>
      <c r="AF21" s="124">
        <v>784.8</v>
      </c>
      <c r="AG21" s="124">
        <v>941.4</v>
      </c>
      <c r="AH21" s="124">
        <v>964.4</v>
      </c>
      <c r="AI21" s="124">
        <v>1588.2</v>
      </c>
      <c r="AJ21" s="124">
        <v>955</v>
      </c>
      <c r="AK21" s="124">
        <v>1445.6</v>
      </c>
      <c r="AL21" s="124">
        <v>1512.1</v>
      </c>
      <c r="AM21" s="124">
        <v>1659</v>
      </c>
      <c r="AN21" s="124">
        <v>1557.3000000000002</v>
      </c>
      <c r="AO21" s="124">
        <v>5100.4</v>
      </c>
      <c r="AP21" s="124">
        <v>2296.9</v>
      </c>
      <c r="AQ21" s="124">
        <v>4128.6</v>
      </c>
      <c r="AR21" s="124">
        <v>1989.8999999999999</v>
      </c>
      <c r="AS21" s="124">
        <v>2859.1</v>
      </c>
      <c r="AT21" s="124">
        <v>5710.4</v>
      </c>
      <c r="AU21" s="124">
        <v>3734.7</v>
      </c>
      <c r="AV21" s="124">
        <v>375</v>
      </c>
      <c r="AW21" s="124">
        <v>3019.7</v>
      </c>
      <c r="AX21" s="124">
        <v>5566.7</v>
      </c>
      <c r="AY21" s="124">
        <v>2378.7</v>
      </c>
      <c r="AZ21" s="124">
        <v>838.75</v>
      </c>
      <c r="BA21" s="124">
        <v>6209.120000000012</v>
      </c>
      <c r="BB21" s="124">
        <v>9084.3</v>
      </c>
      <c r="BC21" s="124">
        <v>12621.4</v>
      </c>
      <c r="BD21" s="124">
        <v>12520.1</v>
      </c>
      <c r="BE21" s="124">
        <v>8581</v>
      </c>
      <c r="BF21" s="124">
        <v>6112.932368198157</v>
      </c>
      <c r="BG21" s="124">
        <v>19790.59074675245</v>
      </c>
    </row>
    <row r="22" spans="1:59" ht="15" customHeight="1">
      <c r="A22" s="274"/>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row>
    <row r="23" spans="1:59" s="122" customFormat="1" ht="15" customHeight="1">
      <c r="A23" s="120" t="s">
        <v>83</v>
      </c>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6"/>
      <c r="AX23" s="276"/>
      <c r="AY23" s="276"/>
      <c r="AZ23" s="276"/>
      <c r="BA23" s="276"/>
      <c r="BB23" s="276"/>
      <c r="BC23" s="276"/>
      <c r="BD23" s="276"/>
      <c r="BE23" s="276"/>
      <c r="BF23" s="276"/>
      <c r="BG23" s="276"/>
    </row>
    <row r="24" spans="1:253" s="122" customFormat="1" ht="15" customHeight="1">
      <c r="A24" s="277" t="s">
        <v>39</v>
      </c>
      <c r="B24" s="126" t="s">
        <v>1</v>
      </c>
      <c r="C24" s="126" t="s">
        <v>1</v>
      </c>
      <c r="D24" s="126" t="s">
        <v>1</v>
      </c>
      <c r="E24" s="126" t="s">
        <v>1</v>
      </c>
      <c r="F24" s="126" t="s">
        <v>1</v>
      </c>
      <c r="G24" s="126" t="s">
        <v>1</v>
      </c>
      <c r="H24" s="126" t="s">
        <v>1</v>
      </c>
      <c r="I24" s="126" t="s">
        <v>1</v>
      </c>
      <c r="J24" s="126" t="s">
        <v>1</v>
      </c>
      <c r="K24" s="126" t="s">
        <v>1</v>
      </c>
      <c r="L24" s="126" t="s">
        <v>1</v>
      </c>
      <c r="M24" s="126" t="s">
        <v>1</v>
      </c>
      <c r="N24" s="126" t="s">
        <v>1</v>
      </c>
      <c r="O24" s="126" t="s">
        <v>1</v>
      </c>
      <c r="P24" s="126" t="s">
        <v>1</v>
      </c>
      <c r="Q24" s="126" t="s">
        <v>1</v>
      </c>
      <c r="R24" s="126" t="s">
        <v>1</v>
      </c>
      <c r="S24" s="126" t="s">
        <v>1</v>
      </c>
      <c r="T24" s="126" t="s">
        <v>1</v>
      </c>
      <c r="U24" s="126" t="s">
        <v>1</v>
      </c>
      <c r="V24" s="126" t="s">
        <v>1</v>
      </c>
      <c r="W24" s="126" t="s">
        <v>1</v>
      </c>
      <c r="X24" s="126" t="s">
        <v>1</v>
      </c>
      <c r="Y24" s="126" t="s">
        <v>1</v>
      </c>
      <c r="Z24" s="126" t="s">
        <v>1</v>
      </c>
      <c r="AA24" s="126" t="s">
        <v>1</v>
      </c>
      <c r="AB24" s="126" t="s">
        <v>1</v>
      </c>
      <c r="AC24" s="126" t="s">
        <v>1</v>
      </c>
      <c r="AD24" s="126" t="s">
        <v>1</v>
      </c>
      <c r="AE24" s="126" t="s">
        <v>1</v>
      </c>
      <c r="AF24" s="126" t="s">
        <v>1</v>
      </c>
      <c r="AG24" s="126" t="s">
        <v>1</v>
      </c>
      <c r="AH24" s="126" t="s">
        <v>1</v>
      </c>
      <c r="AI24" s="126" t="s">
        <v>1</v>
      </c>
      <c r="AJ24" s="126" t="s">
        <v>1</v>
      </c>
      <c r="AK24" s="126" t="s">
        <v>1</v>
      </c>
      <c r="AL24" s="126" t="s">
        <v>1</v>
      </c>
      <c r="AM24" s="126" t="s">
        <v>1</v>
      </c>
      <c r="AN24" s="126" t="s">
        <v>1</v>
      </c>
      <c r="AO24" s="126" t="s">
        <v>1</v>
      </c>
      <c r="AP24" s="126" t="s">
        <v>1</v>
      </c>
      <c r="AQ24" s="126" t="s">
        <v>1</v>
      </c>
      <c r="AR24" s="126">
        <v>-4463.4999999999945</v>
      </c>
      <c r="AS24" s="126">
        <v>-6445.299999999999</v>
      </c>
      <c r="AT24" s="126">
        <v>-3799.9</v>
      </c>
      <c r="AU24" s="126">
        <v>-2059.9999999999973</v>
      </c>
      <c r="AV24" s="126">
        <v>-2973.3</v>
      </c>
      <c r="AW24" s="126">
        <v>-3710.5000000000073</v>
      </c>
      <c r="AX24" s="126">
        <v>-4450.941416628884</v>
      </c>
      <c r="AY24" s="126">
        <v>-12493.599505174445</v>
      </c>
      <c r="AZ24" s="126">
        <v>-8477.949999999992</v>
      </c>
      <c r="BA24" s="126">
        <v>-7227.499999999999</v>
      </c>
      <c r="BB24" s="126">
        <v>-15114.395017659139</v>
      </c>
      <c r="BC24" s="126">
        <v>-28627.8</v>
      </c>
      <c r="BD24" s="126">
        <v>-17681.899999999998</v>
      </c>
      <c r="BE24" s="126">
        <v>-6900.753218490595</v>
      </c>
      <c r="BF24" s="126">
        <v>-3843.649225566226</v>
      </c>
      <c r="BG24" s="126" t="s">
        <v>1</v>
      </c>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7"/>
      <c r="DV24" s="127"/>
      <c r="DW24" s="127"/>
      <c r="DX24" s="127"/>
      <c r="DY24" s="127"/>
      <c r="DZ24" s="127"/>
      <c r="EA24" s="127"/>
      <c r="EB24" s="127"/>
      <c r="EC24" s="127"/>
      <c r="ED24" s="127"/>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7"/>
      <c r="IP24" s="127"/>
      <c r="IQ24" s="127"/>
      <c r="IR24" s="127"/>
      <c r="IS24" s="127"/>
    </row>
    <row r="25" spans="1:59" s="122" customFormat="1" ht="15" customHeight="1">
      <c r="A25" s="243" t="s">
        <v>163</v>
      </c>
      <c r="B25" s="124" t="s">
        <v>1</v>
      </c>
      <c r="C25" s="124" t="s">
        <v>1</v>
      </c>
      <c r="D25" s="124" t="s">
        <v>1</v>
      </c>
      <c r="E25" s="124" t="s">
        <v>1</v>
      </c>
      <c r="F25" s="124" t="s">
        <v>1</v>
      </c>
      <c r="G25" s="124" t="s">
        <v>1</v>
      </c>
      <c r="H25" s="124" t="s">
        <v>1</v>
      </c>
      <c r="I25" s="124" t="s">
        <v>1</v>
      </c>
      <c r="J25" s="124" t="s">
        <v>1</v>
      </c>
      <c r="K25" s="124" t="s">
        <v>1</v>
      </c>
      <c r="L25" s="124" t="s">
        <v>1</v>
      </c>
      <c r="M25" s="124" t="s">
        <v>1</v>
      </c>
      <c r="N25" s="124" t="s">
        <v>1</v>
      </c>
      <c r="O25" s="124" t="s">
        <v>1</v>
      </c>
      <c r="P25" s="124" t="s">
        <v>1</v>
      </c>
      <c r="Q25" s="124" t="s">
        <v>1</v>
      </c>
      <c r="R25" s="124">
        <v>-172.785</v>
      </c>
      <c r="S25" s="124">
        <v>-203.685</v>
      </c>
      <c r="T25" s="124">
        <v>-243.25399999999988</v>
      </c>
      <c r="U25" s="124">
        <v>-245.144</v>
      </c>
      <c r="V25" s="124">
        <v>-459.4</v>
      </c>
      <c r="W25" s="124">
        <v>-467.7670000000001</v>
      </c>
      <c r="X25" s="124">
        <v>-709.5</v>
      </c>
      <c r="Y25" s="124">
        <v>-684.1</v>
      </c>
      <c r="Z25" s="124">
        <v>-723.7</v>
      </c>
      <c r="AA25" s="124">
        <v>-525</v>
      </c>
      <c r="AB25" s="124">
        <v>-444.6</v>
      </c>
      <c r="AC25" s="124">
        <v>-512.6</v>
      </c>
      <c r="AD25" s="124">
        <v>-610.1</v>
      </c>
      <c r="AE25" s="124">
        <v>-769.8</v>
      </c>
      <c r="AF25" s="124">
        <v>-740.8</v>
      </c>
      <c r="AG25" s="124">
        <v>-378.5</v>
      </c>
      <c r="AH25" s="124">
        <v>-701.2999999999989</v>
      </c>
      <c r="AI25" s="124">
        <v>-1963.9</v>
      </c>
      <c r="AJ25" s="124">
        <v>-1930</v>
      </c>
      <c r="AK25" s="124">
        <v>-1328.1</v>
      </c>
      <c r="AL25" s="124">
        <v>-1381.8</v>
      </c>
      <c r="AM25" s="124">
        <v>-632.4000000000001</v>
      </c>
      <c r="AN25" s="124">
        <v>2018.4</v>
      </c>
      <c r="AO25" s="124">
        <v>560.5</v>
      </c>
      <c r="AP25" s="124">
        <v>-2387.6</v>
      </c>
      <c r="AQ25" s="124">
        <v>-4713.7</v>
      </c>
      <c r="AR25" s="124">
        <v>-3437.599999999994</v>
      </c>
      <c r="AS25" s="124">
        <v>-5099.4</v>
      </c>
      <c r="AT25" s="124">
        <v>-2335</v>
      </c>
      <c r="AU25" s="124">
        <v>-771.1999999999971</v>
      </c>
      <c r="AV25" s="124">
        <v>-2033.8</v>
      </c>
      <c r="AW25" s="124">
        <v>-3769.5000000000073</v>
      </c>
      <c r="AX25" s="124">
        <v>-3737.399999999994</v>
      </c>
      <c r="AY25" s="124">
        <v>-11705.6</v>
      </c>
      <c r="AZ25" s="124">
        <v>-7834.249999999991</v>
      </c>
      <c r="BA25" s="124">
        <v>-8388.3</v>
      </c>
      <c r="BB25" s="124">
        <v>-13389.8</v>
      </c>
      <c r="BC25" s="124">
        <v>-26778.3</v>
      </c>
      <c r="BD25" s="124">
        <v>-15868.3</v>
      </c>
      <c r="BE25" s="124">
        <v>-4852.553218490595</v>
      </c>
      <c r="BF25" s="124">
        <v>-2661.8000000000175</v>
      </c>
      <c r="BG25" s="124" t="s">
        <v>1</v>
      </c>
    </row>
    <row r="26" spans="1:59" s="122" customFormat="1" ht="15" customHeight="1" thickBot="1">
      <c r="A26" s="278" t="s">
        <v>164</v>
      </c>
      <c r="B26" s="131" t="s">
        <v>1</v>
      </c>
      <c r="C26" s="131" t="s">
        <v>1</v>
      </c>
      <c r="D26" s="131" t="s">
        <v>1</v>
      </c>
      <c r="E26" s="131" t="s">
        <v>1</v>
      </c>
      <c r="F26" s="131" t="s">
        <v>1</v>
      </c>
      <c r="G26" s="131" t="s">
        <v>1</v>
      </c>
      <c r="H26" s="131" t="s">
        <v>1</v>
      </c>
      <c r="I26" s="131" t="s">
        <v>1</v>
      </c>
      <c r="J26" s="131" t="s">
        <v>1</v>
      </c>
      <c r="K26" s="131" t="s">
        <v>1</v>
      </c>
      <c r="L26" s="131" t="s">
        <v>1</v>
      </c>
      <c r="M26" s="131" t="s">
        <v>1</v>
      </c>
      <c r="N26" s="131" t="s">
        <v>1</v>
      </c>
      <c r="O26" s="131" t="s">
        <v>1</v>
      </c>
      <c r="P26" s="131" t="s">
        <v>1</v>
      </c>
      <c r="Q26" s="131" t="s">
        <v>1</v>
      </c>
      <c r="R26" s="131" t="s">
        <v>1</v>
      </c>
      <c r="S26" s="131" t="s">
        <v>1</v>
      </c>
      <c r="T26" s="131" t="s">
        <v>1</v>
      </c>
      <c r="U26" s="131" t="s">
        <v>1</v>
      </c>
      <c r="V26" s="131" t="s">
        <v>1</v>
      </c>
      <c r="W26" s="131" t="s">
        <v>1</v>
      </c>
      <c r="X26" s="131" t="s">
        <v>1</v>
      </c>
      <c r="Y26" s="131" t="s">
        <v>1</v>
      </c>
      <c r="Z26" s="131" t="s">
        <v>1</v>
      </c>
      <c r="AA26" s="131" t="s">
        <v>1</v>
      </c>
      <c r="AB26" s="131" t="s">
        <v>1</v>
      </c>
      <c r="AC26" s="131" t="s">
        <v>1</v>
      </c>
      <c r="AD26" s="131" t="s">
        <v>1</v>
      </c>
      <c r="AE26" s="131" t="s">
        <v>1</v>
      </c>
      <c r="AF26" s="131" t="s">
        <v>1</v>
      </c>
      <c r="AG26" s="131" t="s">
        <v>1</v>
      </c>
      <c r="AH26" s="131" t="s">
        <v>1</v>
      </c>
      <c r="AI26" s="131" t="s">
        <v>1</v>
      </c>
      <c r="AJ26" s="131" t="s">
        <v>1</v>
      </c>
      <c r="AK26" s="131" t="s">
        <v>1</v>
      </c>
      <c r="AL26" s="131" t="s">
        <v>1</v>
      </c>
      <c r="AM26" s="131" t="s">
        <v>1</v>
      </c>
      <c r="AN26" s="131" t="s">
        <v>1</v>
      </c>
      <c r="AO26" s="131" t="s">
        <v>1</v>
      </c>
      <c r="AP26" s="131" t="s">
        <v>1</v>
      </c>
      <c r="AQ26" s="131" t="s">
        <v>1</v>
      </c>
      <c r="AR26" s="131">
        <v>-1025.9</v>
      </c>
      <c r="AS26" s="131">
        <v>-1345.9</v>
      </c>
      <c r="AT26" s="131">
        <v>-1464.9</v>
      </c>
      <c r="AU26" s="131">
        <v>-1288.8</v>
      </c>
      <c r="AV26" s="131">
        <v>-939.5</v>
      </c>
      <c r="AW26" s="131">
        <v>59</v>
      </c>
      <c r="AX26" s="131">
        <v>-713.5414166288897</v>
      </c>
      <c r="AY26" s="131">
        <v>-787.9995051744445</v>
      </c>
      <c r="AZ26" s="131">
        <v>-643.7</v>
      </c>
      <c r="BA26" s="131">
        <v>1160.8</v>
      </c>
      <c r="BB26" s="131">
        <v>-1724.59501765914</v>
      </c>
      <c r="BC26" s="131">
        <v>-1849.5</v>
      </c>
      <c r="BD26" s="131">
        <v>-1813.6</v>
      </c>
      <c r="BE26" s="131">
        <v>-2048.2</v>
      </c>
      <c r="BF26" s="131">
        <v>-1181.8492255662088</v>
      </c>
      <c r="BG26" s="131" t="s">
        <v>1</v>
      </c>
    </row>
    <row r="27" spans="1:56" ht="15" customHeight="1">
      <c r="A27" s="191" t="s">
        <v>103</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35"/>
      <c r="AX27" s="235"/>
      <c r="AY27" s="235"/>
      <c r="AZ27" s="235"/>
      <c r="BA27" s="235"/>
      <c r="BB27" s="235"/>
      <c r="BC27" s="235"/>
      <c r="BD27" s="235"/>
    </row>
    <row r="28" spans="2:56" ht="15" customHeight="1">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35"/>
      <c r="AX28" s="235"/>
      <c r="AY28" s="235"/>
      <c r="AZ28" s="235"/>
      <c r="BA28" s="235"/>
      <c r="BB28" s="235"/>
      <c r="BC28" s="235"/>
      <c r="BD28" s="235"/>
    </row>
    <row r="29" spans="1:56" ht="15" customHeight="1">
      <c r="A29" s="284" t="s">
        <v>172</v>
      </c>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row>
    <row r="30" spans="12:14" ht="12.75">
      <c r="L30" s="251"/>
      <c r="M30" s="251"/>
      <c r="N30" s="251"/>
    </row>
    <row r="31" spans="10:14" ht="12.75">
      <c r="J31" s="251"/>
      <c r="K31" s="251"/>
      <c r="L31" s="251"/>
      <c r="M31" s="251"/>
      <c r="N31" s="251"/>
    </row>
  </sheetData>
  <sheetProtection/>
  <mergeCells count="2">
    <mergeCell ref="AT3:AW3"/>
    <mergeCell ref="BC3:BF3"/>
  </mergeCells>
  <printOptions horizontalCentered="1" verticalCentered="1"/>
  <pageMargins left="0" right="0" top="0" bottom="0" header="0" footer="0"/>
  <pageSetup horizontalDpi="360" verticalDpi="360" orientation="landscape" scale="60" r:id="rId2"/>
  <drawing r:id="rId1"/>
</worksheet>
</file>

<file path=xl/worksheets/sheet15.xml><?xml version="1.0" encoding="utf-8"?>
<worksheet xmlns="http://schemas.openxmlformats.org/spreadsheetml/2006/main" xmlns:r="http://schemas.openxmlformats.org/officeDocument/2006/relationships">
  <dimension ref="A1:HO30"/>
  <sheetViews>
    <sheetView zoomScalePageLayoutView="0" workbookViewId="0" topLeftCell="A1">
      <pane xSplit="1" ySplit="6" topLeftCell="I7" activePane="bottomRight" state="frozen"/>
      <selection pane="topLeft" activeCell="A24" sqref="A24:IV24"/>
      <selection pane="topRight" activeCell="A24" sqref="A24:IV24"/>
      <selection pane="bottomLeft" activeCell="A24" sqref="A24:IV24"/>
      <selection pane="bottomRight" activeCell="A1" sqref="A1"/>
    </sheetView>
  </sheetViews>
  <sheetFormatPr defaultColWidth="9.140625" defaultRowHeight="12.75"/>
  <cols>
    <col min="1" max="1" width="61.421875" style="138" customWidth="1"/>
    <col min="2" max="13" width="10.28125" style="139" customWidth="1"/>
    <col min="14" max="18" width="10.28125" style="122" customWidth="1"/>
    <col min="19" max="16384" width="9.140625" style="122" customWidth="1"/>
  </cols>
  <sheetData>
    <row r="1" spans="1:223" s="132" customFormat="1" ht="15">
      <c r="A1" s="110"/>
      <c r="B1" s="111"/>
      <c r="C1" s="111"/>
      <c r="D1" s="111"/>
      <c r="E1" s="111"/>
      <c r="F1" s="111"/>
      <c r="G1" s="111"/>
      <c r="H1" s="111"/>
      <c r="I1" s="111"/>
      <c r="J1" s="111"/>
      <c r="K1" s="111"/>
      <c r="L1" s="111"/>
      <c r="M1" s="111"/>
      <c r="N1" s="111"/>
      <c r="O1" s="111"/>
      <c r="P1" s="111"/>
      <c r="Q1" s="111"/>
      <c r="R1" s="111"/>
      <c r="S1" s="112"/>
      <c r="T1" s="112"/>
      <c r="U1" s="112"/>
      <c r="V1" s="112"/>
      <c r="W1" s="112"/>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row>
    <row r="2" spans="1:223" s="132" customFormat="1" ht="15">
      <c r="A2" s="110" t="s">
        <v>122</v>
      </c>
      <c r="B2" s="111"/>
      <c r="C2" s="111"/>
      <c r="D2" s="111"/>
      <c r="E2" s="111"/>
      <c r="F2" s="111"/>
      <c r="G2" s="111"/>
      <c r="H2" s="111"/>
      <c r="I2" s="111"/>
      <c r="J2" s="111"/>
      <c r="K2" s="111"/>
      <c r="L2" s="111"/>
      <c r="M2" s="111"/>
      <c r="N2" s="111"/>
      <c r="O2" s="111"/>
      <c r="P2" s="111"/>
      <c r="Q2" s="111"/>
      <c r="R2" s="111"/>
      <c r="S2" s="112"/>
      <c r="T2" s="112"/>
      <c r="U2" s="112"/>
      <c r="V2" s="112"/>
      <c r="W2" s="112"/>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row>
    <row r="3" spans="1:223" s="132" customFormat="1" ht="30" customHeight="1">
      <c r="A3" s="114" t="s">
        <v>136</v>
      </c>
      <c r="B3" s="115"/>
      <c r="C3" s="115"/>
      <c r="D3" s="115"/>
      <c r="E3" s="115"/>
      <c r="F3" s="115"/>
      <c r="G3" s="115"/>
      <c r="H3" s="115"/>
      <c r="I3" s="115"/>
      <c r="J3" s="115"/>
      <c r="K3" s="115"/>
      <c r="L3" s="307"/>
      <c r="M3" s="322" t="s">
        <v>106</v>
      </c>
      <c r="N3" s="322"/>
      <c r="O3" s="322"/>
      <c r="P3" s="322"/>
      <c r="Q3" s="115"/>
      <c r="R3" s="115"/>
      <c r="S3" s="116"/>
      <c r="T3" s="116"/>
      <c r="U3" s="116"/>
      <c r="V3" s="116"/>
      <c r="W3" s="116"/>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row>
    <row r="4" spans="1:223" s="132" customFormat="1" ht="15" customHeight="1">
      <c r="A4" s="114" t="s">
        <v>178</v>
      </c>
      <c r="B4" s="111"/>
      <c r="C4" s="111"/>
      <c r="D4" s="111"/>
      <c r="E4" s="111"/>
      <c r="F4" s="111"/>
      <c r="G4" s="111"/>
      <c r="H4" s="111"/>
      <c r="I4" s="111"/>
      <c r="J4" s="111"/>
      <c r="K4" s="111"/>
      <c r="L4" s="111"/>
      <c r="M4" s="111"/>
      <c r="N4" s="111"/>
      <c r="O4" s="111"/>
      <c r="P4" s="111"/>
      <c r="Q4" s="111"/>
      <c r="R4" s="111"/>
      <c r="S4" s="112"/>
      <c r="T4" s="112"/>
      <c r="U4" s="112"/>
      <c r="V4" s="112"/>
      <c r="W4" s="112"/>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row>
    <row r="5" spans="1:223" s="132" customFormat="1" ht="15" customHeight="1">
      <c r="A5" s="117"/>
      <c r="B5" s="112"/>
      <c r="C5" s="112"/>
      <c r="D5" s="112"/>
      <c r="E5" s="112"/>
      <c r="F5" s="112"/>
      <c r="G5" s="112"/>
      <c r="H5" s="112"/>
      <c r="I5" s="112"/>
      <c r="J5" s="112"/>
      <c r="K5" s="112"/>
      <c r="L5" s="112"/>
      <c r="M5" s="112"/>
      <c r="N5" s="112"/>
      <c r="O5" s="112"/>
      <c r="P5" s="112"/>
      <c r="Q5" s="112"/>
      <c r="R5" s="112"/>
      <c r="S5" s="112"/>
      <c r="T5" s="112"/>
      <c r="U5" s="112"/>
      <c r="V5" s="112"/>
      <c r="W5" s="112"/>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row>
    <row r="6" spans="1:223" s="287" customFormat="1" ht="15" customHeight="1">
      <c r="A6" s="177" t="s">
        <v>123</v>
      </c>
      <c r="B6" s="236">
        <v>2001</v>
      </c>
      <c r="C6" s="236">
        <v>2002</v>
      </c>
      <c r="D6" s="236">
        <v>2003</v>
      </c>
      <c r="E6" s="236">
        <v>2004</v>
      </c>
      <c r="F6" s="236">
        <v>2005</v>
      </c>
      <c r="G6" s="236">
        <v>2006</v>
      </c>
      <c r="H6" s="236">
        <v>2007</v>
      </c>
      <c r="I6" s="236">
        <v>2008</v>
      </c>
      <c r="J6" s="236">
        <v>2009</v>
      </c>
      <c r="K6" s="236">
        <v>2010</v>
      </c>
      <c r="L6" s="236">
        <v>2011</v>
      </c>
      <c r="M6" s="236">
        <v>2012</v>
      </c>
      <c r="N6" s="236">
        <v>2013</v>
      </c>
      <c r="O6" s="236">
        <v>2014</v>
      </c>
      <c r="P6" s="236">
        <v>2015</v>
      </c>
      <c r="Q6" s="236">
        <v>2016</v>
      </c>
      <c r="R6" s="236">
        <v>2017</v>
      </c>
      <c r="S6" s="286"/>
      <c r="T6" s="286"/>
      <c r="U6" s="286"/>
      <c r="V6" s="286"/>
      <c r="W6" s="286"/>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54"/>
      <c r="BF6" s="254"/>
      <c r="BG6" s="254"/>
      <c r="BH6" s="254"/>
      <c r="BI6" s="254"/>
      <c r="BJ6" s="254"/>
      <c r="BK6" s="254"/>
      <c r="BL6" s="254"/>
      <c r="BM6" s="254"/>
      <c r="BN6" s="254"/>
      <c r="BO6" s="254"/>
      <c r="BP6" s="254"/>
      <c r="BQ6" s="254"/>
      <c r="BR6" s="254"/>
      <c r="BS6" s="254"/>
      <c r="BT6" s="254"/>
      <c r="BU6" s="254"/>
      <c r="BV6" s="254"/>
      <c r="BW6" s="254"/>
      <c r="BX6" s="254"/>
      <c r="BY6" s="254"/>
      <c r="BZ6" s="254"/>
      <c r="CA6" s="254"/>
      <c r="CB6" s="254"/>
      <c r="CC6" s="254"/>
      <c r="CD6" s="254"/>
      <c r="CE6" s="254"/>
      <c r="CF6" s="254"/>
      <c r="CG6" s="254"/>
      <c r="CH6" s="254"/>
      <c r="CI6" s="254"/>
      <c r="CJ6" s="254"/>
      <c r="CK6" s="254"/>
      <c r="CL6" s="254"/>
      <c r="CM6" s="254"/>
      <c r="CN6" s="254"/>
      <c r="CO6" s="254"/>
      <c r="CP6" s="254"/>
      <c r="CQ6" s="254"/>
      <c r="CR6" s="254"/>
      <c r="CS6" s="254"/>
      <c r="CT6" s="254"/>
      <c r="CU6" s="254"/>
      <c r="CV6" s="254"/>
      <c r="CW6" s="254"/>
      <c r="CX6" s="254"/>
      <c r="CY6" s="254"/>
      <c r="CZ6" s="254"/>
      <c r="DA6" s="254"/>
      <c r="DB6" s="254"/>
      <c r="DC6" s="254"/>
      <c r="DD6" s="254"/>
      <c r="DE6" s="254"/>
      <c r="DF6" s="254"/>
      <c r="DG6" s="254"/>
      <c r="DH6" s="254"/>
      <c r="DI6" s="254"/>
      <c r="DJ6" s="254"/>
      <c r="DK6" s="254"/>
      <c r="DL6" s="254"/>
      <c r="DM6" s="254"/>
      <c r="DN6" s="254"/>
      <c r="DO6" s="254"/>
      <c r="DP6" s="254"/>
      <c r="DQ6" s="254"/>
      <c r="DR6" s="254"/>
      <c r="DS6" s="254"/>
      <c r="DT6" s="254"/>
      <c r="DU6" s="254"/>
      <c r="DV6" s="254"/>
      <c r="DW6" s="254"/>
      <c r="DX6" s="254"/>
      <c r="DY6" s="254"/>
      <c r="DZ6" s="254"/>
      <c r="EA6" s="254"/>
      <c r="EB6" s="254"/>
      <c r="EC6" s="254"/>
      <c r="ED6" s="254"/>
      <c r="EE6" s="254"/>
      <c r="EF6" s="254"/>
      <c r="EG6" s="254"/>
      <c r="EH6" s="254"/>
      <c r="EI6" s="254"/>
      <c r="EJ6" s="254"/>
      <c r="EK6" s="254"/>
      <c r="EL6" s="254"/>
      <c r="EM6" s="254"/>
      <c r="EN6" s="254"/>
      <c r="EO6" s="254"/>
      <c r="EP6" s="254"/>
      <c r="EQ6" s="254"/>
      <c r="ER6" s="254"/>
      <c r="ES6" s="254"/>
      <c r="ET6" s="254"/>
      <c r="EU6" s="254"/>
      <c r="EV6" s="254"/>
      <c r="EW6" s="254"/>
      <c r="EX6" s="254"/>
      <c r="EY6" s="254"/>
      <c r="EZ6" s="254"/>
      <c r="FA6" s="254"/>
      <c r="FB6" s="254"/>
      <c r="FC6" s="254"/>
      <c r="FD6" s="254"/>
      <c r="FE6" s="254"/>
      <c r="FF6" s="254"/>
      <c r="FG6" s="254"/>
      <c r="FH6" s="254"/>
      <c r="FI6" s="254"/>
      <c r="FJ6" s="254"/>
      <c r="FK6" s="254"/>
      <c r="FL6" s="254"/>
      <c r="FM6" s="254"/>
      <c r="FN6" s="254"/>
      <c r="FO6" s="254"/>
      <c r="FP6" s="254"/>
      <c r="FQ6" s="254"/>
      <c r="FR6" s="254"/>
      <c r="FS6" s="254"/>
      <c r="FT6" s="254"/>
      <c r="FU6" s="254"/>
      <c r="FV6" s="254"/>
      <c r="FW6" s="254"/>
      <c r="FX6" s="254"/>
      <c r="FY6" s="254"/>
      <c r="FZ6" s="254"/>
      <c r="GA6" s="254"/>
      <c r="GB6" s="254"/>
      <c r="GC6" s="254"/>
      <c r="GD6" s="254"/>
      <c r="GE6" s="254"/>
      <c r="GF6" s="254"/>
      <c r="GG6" s="254"/>
      <c r="GH6" s="254"/>
      <c r="GI6" s="254"/>
      <c r="GJ6" s="254"/>
      <c r="GK6" s="254"/>
      <c r="GL6" s="254"/>
      <c r="GM6" s="254"/>
      <c r="GN6" s="254"/>
      <c r="GO6" s="254"/>
      <c r="GP6" s="254"/>
      <c r="GQ6" s="254"/>
      <c r="GR6" s="254"/>
      <c r="GS6" s="254"/>
      <c r="GT6" s="254"/>
      <c r="GU6" s="254"/>
      <c r="GV6" s="254"/>
      <c r="GW6" s="254"/>
      <c r="GX6" s="254"/>
      <c r="GY6" s="254"/>
      <c r="GZ6" s="254"/>
      <c r="HA6" s="254"/>
      <c r="HB6" s="254"/>
      <c r="HC6" s="254"/>
      <c r="HD6" s="254"/>
      <c r="HE6" s="254"/>
      <c r="HF6" s="254"/>
      <c r="HG6" s="254"/>
      <c r="HH6" s="254"/>
      <c r="HI6" s="254"/>
      <c r="HJ6" s="254"/>
      <c r="HK6" s="254"/>
      <c r="HL6" s="254"/>
      <c r="HM6" s="254"/>
      <c r="HN6" s="254"/>
      <c r="HO6" s="254"/>
    </row>
    <row r="7" spans="1:23" s="133" customFormat="1" ht="15" customHeight="1">
      <c r="A7" s="118"/>
      <c r="B7" s="119"/>
      <c r="C7" s="119"/>
      <c r="D7" s="119"/>
      <c r="E7" s="119"/>
      <c r="F7" s="119"/>
      <c r="G7" s="119"/>
      <c r="H7" s="119"/>
      <c r="I7" s="119"/>
      <c r="J7" s="119"/>
      <c r="K7" s="119"/>
      <c r="L7" s="119"/>
      <c r="M7" s="119"/>
      <c r="N7" s="119"/>
      <c r="O7" s="119"/>
      <c r="P7" s="119"/>
      <c r="Q7" s="119"/>
      <c r="R7" s="119"/>
      <c r="S7" s="119"/>
      <c r="T7" s="119"/>
      <c r="U7" s="119"/>
      <c r="V7" s="119"/>
      <c r="W7" s="119"/>
    </row>
    <row r="8" spans="1:18" ht="15" customHeight="1">
      <c r="A8" s="120" t="s">
        <v>124</v>
      </c>
      <c r="B8" s="121"/>
      <c r="C8" s="121"/>
      <c r="D8" s="121"/>
      <c r="E8" s="121"/>
      <c r="F8" s="121"/>
      <c r="G8" s="121"/>
      <c r="H8" s="121"/>
      <c r="I8" s="121"/>
      <c r="J8" s="121"/>
      <c r="K8" s="121"/>
      <c r="L8" s="121"/>
      <c r="M8" s="121"/>
      <c r="N8" s="121"/>
      <c r="O8" s="121"/>
      <c r="P8" s="121"/>
      <c r="Q8" s="121"/>
      <c r="R8" s="121"/>
    </row>
    <row r="9" spans="1:18" ht="15" customHeight="1">
      <c r="A9" s="123" t="s">
        <v>125</v>
      </c>
      <c r="B9" s="124">
        <v>24314.97712548</v>
      </c>
      <c r="C9" s="124">
        <v>27984.921306319997</v>
      </c>
      <c r="D9" s="124">
        <v>28104.630201320004</v>
      </c>
      <c r="E9" s="124">
        <v>39965.86821669999</v>
      </c>
      <c r="F9" s="124">
        <v>47840.61141402</v>
      </c>
      <c r="G9" s="124">
        <v>53652.86356414</v>
      </c>
      <c r="H9" s="124">
        <v>51783.32630294</v>
      </c>
      <c r="I9" s="124">
        <v>50854.87875109</v>
      </c>
      <c r="J9" s="124">
        <v>38513.65851305</v>
      </c>
      <c r="K9" s="124">
        <v>49871.970228490005</v>
      </c>
      <c r="L9" s="124">
        <v>52047.48766693</v>
      </c>
      <c r="M9" s="124">
        <v>49944.70797397</v>
      </c>
      <c r="N9" s="124">
        <v>62826.89012438999</v>
      </c>
      <c r="O9" s="124">
        <v>73674.08708425998</v>
      </c>
      <c r="P9" s="124">
        <v>84557.72928580001</v>
      </c>
      <c r="Q9" s="124">
        <v>94314.98162545999</v>
      </c>
      <c r="R9" s="124">
        <v>115964.35121283999</v>
      </c>
    </row>
    <row r="10" spans="1:18" ht="15" customHeight="1">
      <c r="A10" s="125" t="s">
        <v>126</v>
      </c>
      <c r="B10" s="126">
        <v>24973.734069029997</v>
      </c>
      <c r="C10" s="126">
        <v>28346.05640441</v>
      </c>
      <c r="D10" s="126">
        <v>28305.295464600003</v>
      </c>
      <c r="E10" s="126">
        <v>39856.4280546</v>
      </c>
      <c r="F10" s="126">
        <v>47322.84004932</v>
      </c>
      <c r="G10" s="126">
        <v>52918.38780601</v>
      </c>
      <c r="H10" s="126">
        <v>51148.054825299994</v>
      </c>
      <c r="I10" s="126">
        <v>50303.70240088</v>
      </c>
      <c r="J10" s="126">
        <v>40486.68032008</v>
      </c>
      <c r="K10" s="126">
        <v>51786.91487315001</v>
      </c>
      <c r="L10" s="126">
        <v>54167.00707627</v>
      </c>
      <c r="M10" s="126">
        <v>51977.96519658</v>
      </c>
      <c r="N10" s="126">
        <v>63700.37938373999</v>
      </c>
      <c r="O10" s="126">
        <v>76499.88743731</v>
      </c>
      <c r="P10" s="126">
        <v>86513.45142380001</v>
      </c>
      <c r="Q10" s="126">
        <v>96203.71833010999</v>
      </c>
      <c r="R10" s="126">
        <v>118015.07783048999</v>
      </c>
    </row>
    <row r="11" spans="1:18" ht="15" customHeight="1">
      <c r="A11" s="123" t="s">
        <v>127</v>
      </c>
      <c r="B11" s="124">
        <v>-6781.331938729999</v>
      </c>
      <c r="C11" s="124">
        <v>-6530.786262270005</v>
      </c>
      <c r="D11" s="124">
        <v>-5595.196992859988</v>
      </c>
      <c r="E11" s="124">
        <v>-10190.509296352797</v>
      </c>
      <c r="F11" s="124">
        <v>-9102.435302459991</v>
      </c>
      <c r="G11" s="124">
        <v>-10123.283026640018</v>
      </c>
      <c r="H11" s="124">
        <v>-8300.697041039984</v>
      </c>
      <c r="I11" s="124">
        <v>-6882.499034989996</v>
      </c>
      <c r="J11" s="124">
        <v>8869.823397650027</v>
      </c>
      <c r="K11" s="124">
        <v>13776.242798450006</v>
      </c>
      <c r="L11" s="124">
        <v>16985.624409610016</v>
      </c>
      <c r="M11" s="124">
        <v>18785.801530820005</v>
      </c>
      <c r="N11" s="124">
        <v>13278.955461730005</v>
      </c>
      <c r="O11" s="124">
        <v>14817.361937000014</v>
      </c>
      <c r="P11" s="124">
        <v>13263.836096490026</v>
      </c>
      <c r="Q11" s="124">
        <v>17142.55560385</v>
      </c>
      <c r="R11" s="124">
        <v>15898.485570240007</v>
      </c>
    </row>
    <row r="12" spans="1:223" s="128" customFormat="1" ht="15" customHeight="1">
      <c r="A12" s="125" t="s">
        <v>128</v>
      </c>
      <c r="B12" s="126">
        <v>17533.66818675</v>
      </c>
      <c r="C12" s="126">
        <v>21454.135044050003</v>
      </c>
      <c r="D12" s="126">
        <v>22509.433208460003</v>
      </c>
      <c r="E12" s="126">
        <v>29775.358920347197</v>
      </c>
      <c r="F12" s="126">
        <v>38738.20311156</v>
      </c>
      <c r="G12" s="126">
        <v>43529.580537500005</v>
      </c>
      <c r="H12" s="126">
        <v>43482.6292619</v>
      </c>
      <c r="I12" s="126">
        <v>43972.3797161</v>
      </c>
      <c r="J12" s="126">
        <v>47383.4819107</v>
      </c>
      <c r="K12" s="126">
        <v>63648.21302694</v>
      </c>
      <c r="L12" s="126">
        <v>69033.11207654</v>
      </c>
      <c r="M12" s="126">
        <v>68730.50950479001</v>
      </c>
      <c r="N12" s="126">
        <v>76105.84558612</v>
      </c>
      <c r="O12" s="126">
        <v>88491.44902126</v>
      </c>
      <c r="P12" s="126">
        <v>97821.56538229002</v>
      </c>
      <c r="Q12" s="126">
        <v>111457.53722931001</v>
      </c>
      <c r="R12" s="126">
        <v>131862.83678307998</v>
      </c>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7"/>
      <c r="EG12" s="127"/>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row>
    <row r="13" spans="1:223" s="128" customFormat="1" ht="15" customHeight="1">
      <c r="A13" s="281" t="s">
        <v>168</v>
      </c>
      <c r="B13" s="126"/>
      <c r="C13" s="126"/>
      <c r="D13" s="126"/>
      <c r="E13" s="126"/>
      <c r="F13" s="126"/>
      <c r="G13" s="126"/>
      <c r="H13" s="126"/>
      <c r="I13" s="126"/>
      <c r="J13" s="126"/>
      <c r="K13" s="126"/>
      <c r="L13" s="126"/>
      <c r="M13" s="126"/>
      <c r="N13" s="126"/>
      <c r="O13" s="126"/>
      <c r="P13" s="126"/>
      <c r="Q13" s="126"/>
      <c r="R13" s="126"/>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row>
    <row r="14" spans="1:18" ht="15" customHeight="1">
      <c r="A14" s="279" t="s">
        <v>129</v>
      </c>
      <c r="B14" s="124">
        <v>6375.099695880001</v>
      </c>
      <c r="C14" s="124">
        <v>6985.23268892</v>
      </c>
      <c r="D14" s="124">
        <v>8056.131849270001</v>
      </c>
      <c r="E14" s="124">
        <v>9379.18894015</v>
      </c>
      <c r="F14" s="124">
        <v>11113.449472409999</v>
      </c>
      <c r="G14" s="124">
        <v>13592.61359018</v>
      </c>
      <c r="H14" s="124">
        <v>16362.516642510001</v>
      </c>
      <c r="I14" s="124">
        <v>16468.4276666</v>
      </c>
      <c r="J14" s="124">
        <v>17705.68229431</v>
      </c>
      <c r="K14" s="124">
        <v>19933.23807881</v>
      </c>
      <c r="L14" s="124">
        <v>21357.77468051</v>
      </c>
      <c r="M14" s="124">
        <v>22149.03689778</v>
      </c>
      <c r="N14" s="124">
        <v>23600.42378255</v>
      </c>
      <c r="O14" s="124">
        <v>26394.84237393</v>
      </c>
      <c r="P14" s="124">
        <v>29452.370697669998</v>
      </c>
      <c r="Q14" s="124">
        <v>31359.499150310003</v>
      </c>
      <c r="R14" s="124">
        <v>37566.59493037999</v>
      </c>
    </row>
    <row r="15" spans="1:18" ht="15" customHeight="1">
      <c r="A15" s="280" t="s">
        <v>130</v>
      </c>
      <c r="B15" s="126">
        <v>2578.42014001</v>
      </c>
      <c r="C15" s="126">
        <v>4006.15454648</v>
      </c>
      <c r="D15" s="126">
        <v>3888.47952307</v>
      </c>
      <c r="E15" s="126">
        <v>4445.15196803</v>
      </c>
      <c r="F15" s="126">
        <v>5329.28441073</v>
      </c>
      <c r="G15" s="126">
        <v>6133.71666716</v>
      </c>
      <c r="H15" s="126">
        <v>7745.35428488</v>
      </c>
      <c r="I15" s="126">
        <v>6893.175716989999</v>
      </c>
      <c r="J15" s="126">
        <v>4787.84665601</v>
      </c>
      <c r="K15" s="126">
        <v>6206.66607884</v>
      </c>
      <c r="L15" s="126">
        <v>7092.138101980001</v>
      </c>
      <c r="M15" s="126">
        <v>10044.37329846</v>
      </c>
      <c r="N15" s="126">
        <v>12094.909145600002</v>
      </c>
      <c r="O15" s="126">
        <v>13049.484249850002</v>
      </c>
      <c r="P15" s="126">
        <v>11183.43228713</v>
      </c>
      <c r="Q15" s="126">
        <v>26474.795146430002</v>
      </c>
      <c r="R15" s="126">
        <v>27959.27079609</v>
      </c>
    </row>
    <row r="16" spans="1:23" s="133" customFormat="1" ht="15" customHeight="1">
      <c r="A16" s="118"/>
      <c r="B16" s="135"/>
      <c r="C16" s="135"/>
      <c r="D16" s="119"/>
      <c r="E16" s="119"/>
      <c r="F16" s="119"/>
      <c r="G16" s="119"/>
      <c r="H16" s="119"/>
      <c r="I16" s="119"/>
      <c r="J16" s="119"/>
      <c r="K16" s="119"/>
      <c r="L16" s="119"/>
      <c r="M16" s="119"/>
      <c r="N16" s="119"/>
      <c r="O16" s="119"/>
      <c r="P16" s="119"/>
      <c r="Q16" s="119"/>
      <c r="R16" s="119"/>
      <c r="S16" s="119"/>
      <c r="T16" s="119"/>
      <c r="U16" s="119"/>
      <c r="V16" s="119"/>
      <c r="W16" s="119"/>
    </row>
    <row r="17" spans="1:18" ht="15" customHeight="1">
      <c r="A17" s="120" t="s">
        <v>169</v>
      </c>
      <c r="B17" s="121"/>
      <c r="C17" s="121"/>
      <c r="D17" s="121"/>
      <c r="E17" s="121"/>
      <c r="F17" s="121"/>
      <c r="G17" s="121"/>
      <c r="H17" s="121"/>
      <c r="I17" s="121"/>
      <c r="J17" s="121"/>
      <c r="K17" s="121"/>
      <c r="L17" s="121"/>
      <c r="M17" s="121"/>
      <c r="N17" s="121"/>
      <c r="O17" s="121"/>
      <c r="P17" s="121"/>
      <c r="Q17" s="121"/>
      <c r="R17" s="121"/>
    </row>
    <row r="18" spans="1:18" ht="15" customHeight="1">
      <c r="A18" s="125" t="s">
        <v>131</v>
      </c>
      <c r="B18" s="126">
        <v>47140.78697805881</v>
      </c>
      <c r="C18" s="126">
        <v>51195.93993593957</v>
      </c>
      <c r="D18" s="126">
        <v>60117.53398486197</v>
      </c>
      <c r="E18" s="126">
        <v>73034.53526935086</v>
      </c>
      <c r="F18" s="126">
        <v>89689.7900329191</v>
      </c>
      <c r="G18" s="126">
        <v>112385.86541110497</v>
      </c>
      <c r="H18" s="126">
        <v>140961.7167231939</v>
      </c>
      <c r="I18" s="126">
        <v>156838.60120070272</v>
      </c>
      <c r="J18" s="126">
        <v>167661.76501655008</v>
      </c>
      <c r="K18" s="126">
        <v>183931.19426474255</v>
      </c>
      <c r="L18" s="126">
        <v>208585.32044040007</v>
      </c>
      <c r="M18" s="126">
        <v>232958.6400599783</v>
      </c>
      <c r="N18" s="126">
        <v>260020.09764458056</v>
      </c>
      <c r="O18" s="126">
        <v>291095.44538609363</v>
      </c>
      <c r="P18" s="126">
        <v>325541.3005119549</v>
      </c>
      <c r="Q18" s="126">
        <v>345329.5182573798</v>
      </c>
      <c r="R18" s="126">
        <v>382907.4748612673</v>
      </c>
    </row>
    <row r="19" spans="1:18" ht="15" customHeight="1">
      <c r="A19" s="282" t="s">
        <v>168</v>
      </c>
      <c r="B19" s="126"/>
      <c r="C19" s="126"/>
      <c r="D19" s="126"/>
      <c r="E19" s="126"/>
      <c r="F19" s="126"/>
      <c r="G19" s="126"/>
      <c r="H19" s="126"/>
      <c r="I19" s="126"/>
      <c r="J19" s="126"/>
      <c r="K19" s="126"/>
      <c r="L19" s="126"/>
      <c r="M19" s="126"/>
      <c r="N19" s="126"/>
      <c r="O19" s="126"/>
      <c r="P19" s="126"/>
      <c r="Q19" s="126"/>
      <c r="R19" s="126"/>
    </row>
    <row r="20" spans="1:18" ht="15" customHeight="1">
      <c r="A20" s="129" t="s">
        <v>170</v>
      </c>
      <c r="B20" s="124">
        <v>4211.676071104371</v>
      </c>
      <c r="C20" s="124">
        <v>5550.90264877756</v>
      </c>
      <c r="D20" s="124">
        <v>5362.805754739999</v>
      </c>
      <c r="E20" s="124">
        <v>10100.222917830451</v>
      </c>
      <c r="F20" s="124">
        <v>15159.018407011441</v>
      </c>
      <c r="G20" s="124">
        <v>16926.491429419977</v>
      </c>
      <c r="H20" s="124">
        <v>14269.605423655194</v>
      </c>
      <c r="I20" s="124">
        <v>17543.695684109418</v>
      </c>
      <c r="J20" s="124">
        <v>26413.977575484925</v>
      </c>
      <c r="K20" s="124">
        <v>39601.81849585369</v>
      </c>
      <c r="L20" s="124">
        <v>48634.76441374063</v>
      </c>
      <c r="M20" s="124">
        <v>45972.21763554934</v>
      </c>
      <c r="N20" s="124">
        <v>47940.73551497787</v>
      </c>
      <c r="O20" s="124">
        <v>53973.52560349335</v>
      </c>
      <c r="P20" s="124">
        <v>65100.18062494097</v>
      </c>
      <c r="Q20" s="124">
        <v>58132.33306894089</v>
      </c>
      <c r="R20" s="124">
        <v>70335.2780250572</v>
      </c>
    </row>
    <row r="21" spans="1:223" ht="15" customHeight="1">
      <c r="A21" s="134" t="s">
        <v>171</v>
      </c>
      <c r="B21" s="126">
        <v>42189.25578272053</v>
      </c>
      <c r="C21" s="126">
        <v>45155.454621851844</v>
      </c>
      <c r="D21" s="126">
        <v>54031.60323012197</v>
      </c>
      <c r="E21" s="126">
        <v>62052.73335152039</v>
      </c>
      <c r="F21" s="126">
        <v>71746.34780047597</v>
      </c>
      <c r="G21" s="126">
        <v>92621.29579290157</v>
      </c>
      <c r="H21" s="126">
        <v>122651.2724998024</v>
      </c>
      <c r="I21" s="126">
        <v>135414.6758559076</v>
      </c>
      <c r="J21" s="126">
        <v>138807.94585617408</v>
      </c>
      <c r="K21" s="126">
        <v>142544.46384274022</v>
      </c>
      <c r="L21" s="126">
        <v>158117.15046826677</v>
      </c>
      <c r="M21" s="126">
        <v>184805.87526401476</v>
      </c>
      <c r="N21" s="126">
        <v>209938.3674420314</v>
      </c>
      <c r="O21" s="126">
        <v>234000.0265582242</v>
      </c>
      <c r="P21" s="126">
        <v>257841.74281867914</v>
      </c>
      <c r="Q21" s="126">
        <v>283116.626119197</v>
      </c>
      <c r="R21" s="126">
        <v>305716.7500500671</v>
      </c>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7"/>
      <c r="DV21" s="127"/>
      <c r="DW21" s="127"/>
      <c r="DX21" s="127"/>
      <c r="DY21" s="127"/>
      <c r="DZ21" s="127"/>
      <c r="EA21" s="127"/>
      <c r="EB21" s="127"/>
      <c r="EC21" s="127"/>
      <c r="ED21" s="127"/>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row>
    <row r="22" spans="1:23" s="133" customFormat="1" ht="15" customHeight="1">
      <c r="A22" s="118"/>
      <c r="B22" s="119"/>
      <c r="C22" s="119"/>
      <c r="D22" s="119"/>
      <c r="E22" s="119"/>
      <c r="F22" s="119"/>
      <c r="G22" s="119"/>
      <c r="H22" s="119"/>
      <c r="I22" s="119"/>
      <c r="J22" s="119"/>
      <c r="K22" s="119"/>
      <c r="L22" s="119"/>
      <c r="M22" s="119"/>
      <c r="N22" s="119"/>
      <c r="O22" s="119"/>
      <c r="P22" s="119"/>
      <c r="Q22" s="119"/>
      <c r="R22" s="119"/>
      <c r="S22" s="119"/>
      <c r="T22" s="119"/>
      <c r="U22" s="119"/>
      <c r="V22" s="119"/>
      <c r="W22" s="119"/>
    </row>
    <row r="23" spans="1:18" ht="15" customHeight="1">
      <c r="A23" s="120" t="s">
        <v>116</v>
      </c>
      <c r="B23" s="121"/>
      <c r="C23" s="121"/>
      <c r="D23" s="121"/>
      <c r="E23" s="121"/>
      <c r="F23" s="121"/>
      <c r="G23" s="121"/>
      <c r="H23" s="121"/>
      <c r="I23" s="121"/>
      <c r="J23" s="121"/>
      <c r="K23" s="121"/>
      <c r="L23" s="121"/>
      <c r="M23" s="121"/>
      <c r="N23" s="121"/>
      <c r="O23" s="121"/>
      <c r="P23" s="121"/>
      <c r="Q23" s="121"/>
      <c r="R23" s="121"/>
    </row>
    <row r="24" spans="1:18" ht="15" customHeight="1">
      <c r="A24" s="125" t="s">
        <v>132</v>
      </c>
      <c r="B24" s="126">
        <v>12059.817629829999</v>
      </c>
      <c r="C24" s="126">
        <v>14276.576991950002</v>
      </c>
      <c r="D24" s="126">
        <v>17071.83793617</v>
      </c>
      <c r="E24" s="126">
        <v>18554.978883177202</v>
      </c>
      <c r="F24" s="126">
        <v>21238.214682859998</v>
      </c>
      <c r="G24" s="126">
        <v>26235.73155797</v>
      </c>
      <c r="H24" s="126">
        <v>30247.716502270003</v>
      </c>
      <c r="I24" s="126">
        <v>30863.81176664</v>
      </c>
      <c r="J24" s="126">
        <v>32394.466103439</v>
      </c>
      <c r="K24" s="126">
        <v>37375.31786396517</v>
      </c>
      <c r="L24" s="126">
        <v>41225.21299685349</v>
      </c>
      <c r="M24" s="126">
        <v>38399.88042450999</v>
      </c>
      <c r="N24" s="126">
        <v>40120.01796338</v>
      </c>
      <c r="O24" s="126">
        <v>45521.7362822352</v>
      </c>
      <c r="P24" s="126">
        <v>52221.05211360016</v>
      </c>
      <c r="Q24" s="126">
        <v>57991.03292339569</v>
      </c>
      <c r="R24" s="126">
        <v>66637.33199376898</v>
      </c>
    </row>
    <row r="25" spans="1:18" ht="15" customHeight="1">
      <c r="A25" s="123" t="s">
        <v>133</v>
      </c>
      <c r="B25" s="124">
        <v>39482.963308980194</v>
      </c>
      <c r="C25" s="124">
        <v>43985.71360019853</v>
      </c>
      <c r="D25" s="124">
        <v>49344.50768868773</v>
      </c>
      <c r="E25" s="124">
        <v>57399.35262950721</v>
      </c>
      <c r="F25" s="124">
        <v>68781.555690936</v>
      </c>
      <c r="G25" s="124">
        <v>85270.8015275528</v>
      </c>
      <c r="H25" s="124">
        <v>99891.19375183231</v>
      </c>
      <c r="I25" s="124">
        <v>102377.55253323365</v>
      </c>
      <c r="J25" s="124">
        <v>102199.89723412626</v>
      </c>
      <c r="K25" s="124">
        <v>115759.3407164298</v>
      </c>
      <c r="L25" s="124">
        <v>130773.47350478238</v>
      </c>
      <c r="M25" s="124">
        <v>136500.9117587841</v>
      </c>
      <c r="N25" s="124">
        <v>147467.67011946434</v>
      </c>
      <c r="O25" s="124">
        <v>163248.75162129136</v>
      </c>
      <c r="P25" s="124">
        <v>180716.1043642939</v>
      </c>
      <c r="Q25" s="124">
        <v>203743.63049498343</v>
      </c>
      <c r="R25" s="124">
        <v>235017.5003657182</v>
      </c>
    </row>
    <row r="26" spans="1:18" ht="15" customHeight="1" thickBot="1">
      <c r="A26" s="130" t="s">
        <v>134</v>
      </c>
      <c r="B26" s="131">
        <v>53391.137871122475</v>
      </c>
      <c r="C26" s="131">
        <v>60211.57129327615</v>
      </c>
      <c r="D26" s="131">
        <v>67522.56066917707</v>
      </c>
      <c r="E26" s="131">
        <v>79724.58934356121</v>
      </c>
      <c r="F26" s="131">
        <v>93537.70158285291</v>
      </c>
      <c r="G26" s="131">
        <v>113728.57322257146</v>
      </c>
      <c r="H26" s="131">
        <v>132635.89290849364</v>
      </c>
      <c r="I26" s="131">
        <v>139093.02425763413</v>
      </c>
      <c r="J26" s="131">
        <v>139873.4987672932</v>
      </c>
      <c r="K26" s="131">
        <v>153564.51885926255</v>
      </c>
      <c r="L26" s="131">
        <v>172578.81638087833</v>
      </c>
      <c r="M26" s="131">
        <v>184637.63422171687</v>
      </c>
      <c r="N26" s="131">
        <v>199897.70534904444</v>
      </c>
      <c r="O26" s="131">
        <v>226365.6674622629</v>
      </c>
      <c r="P26" s="131">
        <v>243985.75737561507</v>
      </c>
      <c r="Q26" s="131">
        <v>276577.36433825234</v>
      </c>
      <c r="R26" s="131">
        <v>314999.08583789406</v>
      </c>
    </row>
    <row r="27" spans="1:13" ht="15" customHeight="1">
      <c r="A27" s="191" t="s">
        <v>103</v>
      </c>
      <c r="B27" s="137"/>
      <c r="C27" s="137"/>
      <c r="D27" s="137"/>
      <c r="E27" s="137"/>
      <c r="F27" s="137"/>
      <c r="G27" s="137"/>
      <c r="H27" s="137"/>
      <c r="I27" s="137"/>
      <c r="J27" s="137"/>
      <c r="K27" s="137"/>
      <c r="L27" s="137"/>
      <c r="M27" s="137"/>
    </row>
    <row r="28" spans="2:13" ht="15" customHeight="1">
      <c r="B28" s="137"/>
      <c r="C28" s="137"/>
      <c r="D28" s="137"/>
      <c r="E28" s="137"/>
      <c r="F28" s="137"/>
      <c r="G28" s="137"/>
      <c r="H28" s="137"/>
      <c r="I28" s="137"/>
      <c r="J28" s="137"/>
      <c r="K28" s="137"/>
      <c r="L28" s="137"/>
      <c r="M28" s="137"/>
    </row>
    <row r="29" spans="1:13" ht="11.25" customHeight="1">
      <c r="A29" s="284"/>
      <c r="B29" s="137"/>
      <c r="C29" s="137"/>
      <c r="D29" s="137"/>
      <c r="E29" s="137"/>
      <c r="F29" s="137"/>
      <c r="G29" s="137"/>
      <c r="H29" s="137"/>
      <c r="I29" s="137"/>
      <c r="J29" s="137"/>
      <c r="K29" s="137"/>
      <c r="L29" s="137"/>
      <c r="M29" s="137"/>
    </row>
    <row r="30" spans="1:13" ht="12.75">
      <c r="A30" s="136"/>
      <c r="B30" s="137"/>
      <c r="C30" s="137"/>
      <c r="D30" s="137"/>
      <c r="E30" s="137"/>
      <c r="F30" s="137"/>
      <c r="G30" s="137"/>
      <c r="H30" s="137"/>
      <c r="I30" s="137"/>
      <c r="J30" s="137"/>
      <c r="K30" s="137"/>
      <c r="L30" s="137"/>
      <c r="M30" s="137"/>
    </row>
  </sheetData>
  <sheetProtection/>
  <mergeCells count="1">
    <mergeCell ref="M3:P3"/>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IP66"/>
  <sheetViews>
    <sheetView zoomScalePageLayoutView="0" workbookViewId="0" topLeftCell="A1">
      <pane xSplit="1" ySplit="6" topLeftCell="AJ7" activePane="bottomRight" state="frozen"/>
      <selection pane="topLeft" activeCell="B9" sqref="B9:B12"/>
      <selection pane="topRight" activeCell="B9" sqref="B9:B12"/>
      <selection pane="bottomLeft" activeCell="B9" sqref="B9:B12"/>
      <selection pane="bottomRight" activeCell="A1" sqref="A1"/>
    </sheetView>
  </sheetViews>
  <sheetFormatPr defaultColWidth="9.140625" defaultRowHeight="12.75"/>
  <cols>
    <col min="1" max="1" width="61.421875" style="138" customWidth="1"/>
    <col min="2" max="44" width="10.28125" style="139" customWidth="1"/>
    <col min="45" max="16384" width="9.140625" style="122" customWidth="1"/>
  </cols>
  <sheetData>
    <row r="1" spans="1:250" s="132" customFormat="1" ht="15">
      <c r="A1" s="110"/>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2"/>
      <c r="AT1" s="112"/>
      <c r="AU1" s="112"/>
      <c r="AV1" s="112"/>
      <c r="AW1" s="112"/>
      <c r="AX1" s="112"/>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row>
    <row r="2" spans="1:250" s="132" customFormat="1" ht="15">
      <c r="A2" s="110" t="s">
        <v>235</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2"/>
      <c r="AT2" s="112"/>
      <c r="AU2" s="112"/>
      <c r="AV2" s="112"/>
      <c r="AW2" s="112"/>
      <c r="AX2" s="112"/>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row>
    <row r="3" spans="1:250" s="132" customFormat="1" ht="30" customHeight="1">
      <c r="A3" s="114" t="s">
        <v>135</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322" t="s">
        <v>106</v>
      </c>
      <c r="AO3" s="322"/>
      <c r="AP3" s="322"/>
      <c r="AQ3" s="322"/>
      <c r="AR3" s="111"/>
      <c r="AS3" s="116"/>
      <c r="AT3" s="116"/>
      <c r="AU3" s="116"/>
      <c r="AV3" s="116"/>
      <c r="AW3" s="116"/>
      <c r="AX3" s="116"/>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row>
    <row r="4" spans="1:250" s="132" customFormat="1" ht="15" customHeight="1">
      <c r="A4" s="114" t="s">
        <v>178</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2"/>
      <c r="AT4" s="112"/>
      <c r="AU4" s="112"/>
      <c r="AV4" s="112"/>
      <c r="AW4" s="112"/>
      <c r="AX4" s="112"/>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row>
    <row r="5" spans="1:250" s="132" customFormat="1" ht="15" customHeight="1">
      <c r="A5" s="117"/>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row>
    <row r="6" spans="1:250" s="132" customFormat="1" ht="15" customHeight="1">
      <c r="A6" s="177" t="s">
        <v>123</v>
      </c>
      <c r="B6" s="236">
        <v>1960</v>
      </c>
      <c r="C6" s="236">
        <v>1961</v>
      </c>
      <c r="D6" s="236">
        <v>1962</v>
      </c>
      <c r="E6" s="236">
        <v>1963</v>
      </c>
      <c r="F6" s="236">
        <v>1964</v>
      </c>
      <c r="G6" s="236">
        <v>1965</v>
      </c>
      <c r="H6" s="236">
        <v>1966</v>
      </c>
      <c r="I6" s="236">
        <v>1967</v>
      </c>
      <c r="J6" s="236">
        <v>1968</v>
      </c>
      <c r="K6" s="236">
        <v>1969</v>
      </c>
      <c r="L6" s="236">
        <v>1970</v>
      </c>
      <c r="M6" s="236">
        <v>1971</v>
      </c>
      <c r="N6" s="236">
        <v>1972</v>
      </c>
      <c r="O6" s="236">
        <v>1973</v>
      </c>
      <c r="P6" s="236">
        <v>1974</v>
      </c>
      <c r="Q6" s="236">
        <v>1975</v>
      </c>
      <c r="R6" s="236">
        <v>1976</v>
      </c>
      <c r="S6" s="236">
        <v>1977</v>
      </c>
      <c r="T6" s="236">
        <v>1978</v>
      </c>
      <c r="U6" s="236">
        <v>1979</v>
      </c>
      <c r="V6" s="236">
        <v>1980</v>
      </c>
      <c r="W6" s="236">
        <v>1981</v>
      </c>
      <c r="X6" s="236">
        <v>1982</v>
      </c>
      <c r="Y6" s="236">
        <v>1983</v>
      </c>
      <c r="Z6" s="236">
        <v>1984</v>
      </c>
      <c r="AA6" s="236">
        <v>1985</v>
      </c>
      <c r="AB6" s="236">
        <v>1986</v>
      </c>
      <c r="AC6" s="236">
        <v>1987</v>
      </c>
      <c r="AD6" s="236">
        <v>1988</v>
      </c>
      <c r="AE6" s="236">
        <v>1989</v>
      </c>
      <c r="AF6" s="236">
        <v>1990</v>
      </c>
      <c r="AG6" s="236">
        <v>1991</v>
      </c>
      <c r="AH6" s="236">
        <v>1992</v>
      </c>
      <c r="AI6" s="236">
        <v>1993</v>
      </c>
      <c r="AJ6" s="236">
        <v>1994</v>
      </c>
      <c r="AK6" s="236">
        <v>1995</v>
      </c>
      <c r="AL6" s="236">
        <v>1996</v>
      </c>
      <c r="AM6" s="236">
        <v>1997</v>
      </c>
      <c r="AN6" s="236">
        <v>1998</v>
      </c>
      <c r="AO6" s="236">
        <v>1999</v>
      </c>
      <c r="AP6" s="236">
        <v>2000</v>
      </c>
      <c r="AQ6" s="236">
        <v>2001</v>
      </c>
      <c r="AR6" s="236">
        <v>2002</v>
      </c>
      <c r="AS6" s="112"/>
      <c r="AT6" s="112"/>
      <c r="AU6" s="112"/>
      <c r="AV6" s="112"/>
      <c r="AW6" s="112"/>
      <c r="AX6" s="112"/>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row>
    <row r="7" spans="1:50" s="133" customFormat="1" ht="15" customHeight="1">
      <c r="A7" s="118"/>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row>
    <row r="8" spans="1:44" ht="15" customHeight="1">
      <c r="A8" s="120" t="s">
        <v>107</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row>
    <row r="9" spans="1:44" ht="15" customHeight="1">
      <c r="A9" s="123" t="s">
        <v>108</v>
      </c>
      <c r="B9" s="124">
        <v>11.65</v>
      </c>
      <c r="C9" s="124">
        <v>10.05</v>
      </c>
      <c r="D9" s="124">
        <v>8.45</v>
      </c>
      <c r="E9" s="124">
        <v>8.65</v>
      </c>
      <c r="F9" s="124">
        <v>13.35</v>
      </c>
      <c r="G9" s="124">
        <v>19.15</v>
      </c>
      <c r="H9" s="124">
        <v>23.45</v>
      </c>
      <c r="I9" s="124">
        <v>24.8</v>
      </c>
      <c r="J9" s="124">
        <v>30.75</v>
      </c>
      <c r="K9" s="124">
        <v>30.65</v>
      </c>
      <c r="L9" s="124">
        <v>21.95</v>
      </c>
      <c r="M9" s="124">
        <v>24.05</v>
      </c>
      <c r="N9" s="124">
        <v>39.25</v>
      </c>
      <c r="O9" s="124">
        <v>45.75</v>
      </c>
      <c r="P9" s="124">
        <v>43.8</v>
      </c>
      <c r="Q9" s="124">
        <v>61.5</v>
      </c>
      <c r="R9" s="124">
        <v>98.75</v>
      </c>
      <c r="S9" s="124">
        <v>148</v>
      </c>
      <c r="T9" s="124">
        <v>153.95</v>
      </c>
      <c r="U9" s="124">
        <v>179.5</v>
      </c>
      <c r="V9" s="124">
        <v>112.95</v>
      </c>
      <c r="W9" s="124">
        <v>4</v>
      </c>
      <c r="X9" s="124">
        <v>-110.4</v>
      </c>
      <c r="Y9" s="124">
        <v>-106.1</v>
      </c>
      <c r="Z9" s="124">
        <v>-146</v>
      </c>
      <c r="AA9" s="124">
        <v>-146.65</v>
      </c>
      <c r="AB9" s="124">
        <v>-143.45</v>
      </c>
      <c r="AC9" s="124">
        <v>-74.45</v>
      </c>
      <c r="AD9" s="124">
        <v>-62.15</v>
      </c>
      <c r="AE9" s="124">
        <v>-67.8</v>
      </c>
      <c r="AF9" s="124">
        <v>-28.11320754716981</v>
      </c>
      <c r="AG9" s="124">
        <v>50.94444444444444</v>
      </c>
      <c r="AH9" s="124">
        <v>89.5540308747856</v>
      </c>
      <c r="AI9" s="124">
        <v>-27.53443526170799</v>
      </c>
      <c r="AJ9" s="124">
        <v>-2.606355251539877</v>
      </c>
      <c r="AK9" s="124">
        <v>113.15646995127234</v>
      </c>
      <c r="AL9" s="124">
        <v>211.01216839945917</v>
      </c>
      <c r="AM9" s="124">
        <v>491.45423164454485</v>
      </c>
      <c r="AN9" s="124">
        <v>659.8032967351313</v>
      </c>
      <c r="AO9" s="124">
        <v>1001.4685705224113</v>
      </c>
      <c r="AP9" s="124">
        <v>1022.4824479713619</v>
      </c>
      <c r="AQ9" s="124">
        <v>1104.5497088512973</v>
      </c>
      <c r="AR9" s="124">
        <v>1235.0369017862947</v>
      </c>
    </row>
    <row r="10" spans="1:44" ht="15" customHeight="1">
      <c r="A10" s="125" t="s">
        <v>109</v>
      </c>
      <c r="B10" s="126">
        <v>8.55</v>
      </c>
      <c r="C10" s="126">
        <v>9.05</v>
      </c>
      <c r="D10" s="126">
        <v>10.4</v>
      </c>
      <c r="E10" s="126">
        <v>12.15</v>
      </c>
      <c r="F10" s="126">
        <v>11.75</v>
      </c>
      <c r="G10" s="126">
        <v>9.1</v>
      </c>
      <c r="H10" s="126">
        <v>8</v>
      </c>
      <c r="I10" s="126">
        <v>7.5</v>
      </c>
      <c r="J10" s="126">
        <v>5.15</v>
      </c>
      <c r="K10" s="126">
        <v>20.8</v>
      </c>
      <c r="L10" s="126">
        <v>33.25</v>
      </c>
      <c r="M10" s="126">
        <v>41.6</v>
      </c>
      <c r="N10" s="126">
        <v>33</v>
      </c>
      <c r="O10" s="126">
        <v>44.4</v>
      </c>
      <c r="P10" s="126">
        <v>58.05</v>
      </c>
      <c r="Q10" s="126">
        <v>84.55</v>
      </c>
      <c r="R10" s="126">
        <v>79.3</v>
      </c>
      <c r="S10" s="126">
        <v>67.8</v>
      </c>
      <c r="T10" s="126">
        <v>101.45</v>
      </c>
      <c r="U10" s="126">
        <v>132.35</v>
      </c>
      <c r="V10" s="126">
        <v>223.85</v>
      </c>
      <c r="W10" s="126">
        <v>332.1</v>
      </c>
      <c r="X10" s="126">
        <v>435.15</v>
      </c>
      <c r="Y10" s="126">
        <v>547.4</v>
      </c>
      <c r="Z10" s="126">
        <v>637.15</v>
      </c>
      <c r="AA10" s="126">
        <v>735.35</v>
      </c>
      <c r="AB10" s="126">
        <v>766.6</v>
      </c>
      <c r="AC10" s="126">
        <v>843.75</v>
      </c>
      <c r="AD10" s="126">
        <v>960.5</v>
      </c>
      <c r="AE10" s="126">
        <v>1113</v>
      </c>
      <c r="AF10" s="126">
        <v>317.9056603773585</v>
      </c>
      <c r="AG10" s="126">
        <v>237.64814814814812</v>
      </c>
      <c r="AH10" s="126">
        <v>244.1680960548885</v>
      </c>
      <c r="AI10" s="126">
        <v>213.92561983471074</v>
      </c>
      <c r="AJ10" s="126">
        <v>158.51959021712534</v>
      </c>
      <c r="AK10" s="126">
        <v>72.62742671513652</v>
      </c>
      <c r="AL10" s="126">
        <v>32.43352448443594</v>
      </c>
      <c r="AM10" s="126">
        <v>-101.35785309526355</v>
      </c>
      <c r="AN10" s="126">
        <v>-245.70526376778005</v>
      </c>
      <c r="AO10" s="126">
        <v>-525.7758258123678</v>
      </c>
      <c r="AP10" s="126">
        <v>-499.11827062156965</v>
      </c>
      <c r="AQ10" s="126">
        <v>-526.1280049247158</v>
      </c>
      <c r="AR10" s="126">
        <v>-562.3903139458616</v>
      </c>
    </row>
    <row r="11" spans="1:44" ht="15" customHeight="1">
      <c r="A11" s="123" t="s">
        <v>110</v>
      </c>
      <c r="B11" s="124">
        <v>23.55</v>
      </c>
      <c r="C11" s="124">
        <v>23.1</v>
      </c>
      <c r="D11" s="124">
        <v>25.8</v>
      </c>
      <c r="E11" s="124">
        <v>28.4</v>
      </c>
      <c r="F11" s="124">
        <v>31.55</v>
      </c>
      <c r="G11" s="124">
        <v>34.5</v>
      </c>
      <c r="H11" s="124">
        <v>35.85</v>
      </c>
      <c r="I11" s="124">
        <v>39.4</v>
      </c>
      <c r="J11" s="124">
        <v>43.3</v>
      </c>
      <c r="K11" s="124">
        <v>50.4</v>
      </c>
      <c r="L11" s="124">
        <v>56.65</v>
      </c>
      <c r="M11" s="124">
        <v>61</v>
      </c>
      <c r="N11" s="124">
        <v>62.6</v>
      </c>
      <c r="O11" s="124">
        <v>76.05</v>
      </c>
      <c r="P11" s="124">
        <v>73.5</v>
      </c>
      <c r="Q11" s="124">
        <v>83.55</v>
      </c>
      <c r="R11" s="124">
        <v>117.9</v>
      </c>
      <c r="S11" s="124">
        <v>136.85</v>
      </c>
      <c r="T11" s="124">
        <v>165.25</v>
      </c>
      <c r="U11" s="124">
        <v>187.85</v>
      </c>
      <c r="V11" s="124">
        <v>187.3</v>
      </c>
      <c r="W11" s="124">
        <v>205.05</v>
      </c>
      <c r="X11" s="124">
        <v>217.75</v>
      </c>
      <c r="Y11" s="124">
        <v>235.8</v>
      </c>
      <c r="Z11" s="124">
        <v>261.9</v>
      </c>
      <c r="AA11" s="124">
        <v>275.05</v>
      </c>
      <c r="AB11" s="124">
        <v>281.55</v>
      </c>
      <c r="AC11" s="124">
        <v>321.85</v>
      </c>
      <c r="AD11" s="124">
        <v>397.9</v>
      </c>
      <c r="AE11" s="124">
        <v>501</v>
      </c>
      <c r="AF11" s="124">
        <v>261.7358490566038</v>
      </c>
      <c r="AG11" s="124">
        <v>251.64814814814815</v>
      </c>
      <c r="AH11" s="124">
        <v>304.21955403087475</v>
      </c>
      <c r="AI11" s="124">
        <v>253.42975206611573</v>
      </c>
      <c r="AJ11" s="124">
        <v>283.8693205391432</v>
      </c>
      <c r="AK11" s="124">
        <v>300.1875628432207</v>
      </c>
      <c r="AL11" s="124">
        <v>291.96388332012367</v>
      </c>
      <c r="AM11" s="124">
        <v>618.7014097844847</v>
      </c>
      <c r="AN11" s="124">
        <v>672.1515687012949</v>
      </c>
      <c r="AO11" s="124">
        <v>721.7093333517192</v>
      </c>
      <c r="AP11" s="124">
        <v>683.7728770796593</v>
      </c>
      <c r="AQ11" s="124">
        <v>614.9864633127509</v>
      </c>
      <c r="AR11" s="124">
        <v>649.5009838506675</v>
      </c>
    </row>
    <row r="12" spans="1:44" ht="15" customHeight="1">
      <c r="A12" s="283" t="s">
        <v>168</v>
      </c>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row>
    <row r="13" spans="1:250" s="128" customFormat="1" ht="15" customHeight="1">
      <c r="A13" s="280" t="s">
        <v>111</v>
      </c>
      <c r="B13" s="126">
        <v>18.9</v>
      </c>
      <c r="C13" s="126">
        <v>18.65</v>
      </c>
      <c r="D13" s="126">
        <v>21.05</v>
      </c>
      <c r="E13" s="126">
        <v>22.9</v>
      </c>
      <c r="F13" s="126">
        <v>24.7</v>
      </c>
      <c r="G13" s="126">
        <v>27.05</v>
      </c>
      <c r="H13" s="126">
        <v>28.6</v>
      </c>
      <c r="I13" s="126">
        <v>30.45</v>
      </c>
      <c r="J13" s="126">
        <v>33.8</v>
      </c>
      <c r="K13" s="126">
        <v>40.7</v>
      </c>
      <c r="L13" s="126">
        <v>42.7</v>
      </c>
      <c r="M13" s="126">
        <v>44.75</v>
      </c>
      <c r="N13" s="126">
        <v>50.3</v>
      </c>
      <c r="O13" s="126">
        <v>62.7</v>
      </c>
      <c r="P13" s="126">
        <v>61.9</v>
      </c>
      <c r="Q13" s="126">
        <v>64.35</v>
      </c>
      <c r="R13" s="126">
        <v>95.4</v>
      </c>
      <c r="S13" s="126">
        <v>108.35</v>
      </c>
      <c r="T13" s="126">
        <v>120.85</v>
      </c>
      <c r="U13" s="126">
        <v>150.15</v>
      </c>
      <c r="V13" s="126">
        <v>153.45</v>
      </c>
      <c r="W13" s="126">
        <v>166.25</v>
      </c>
      <c r="X13" s="126">
        <v>171.5</v>
      </c>
      <c r="Y13" s="126">
        <v>196.05</v>
      </c>
      <c r="Z13" s="126">
        <v>212.15</v>
      </c>
      <c r="AA13" s="126">
        <v>227.3</v>
      </c>
      <c r="AB13" s="126">
        <v>238.5</v>
      </c>
      <c r="AC13" s="126">
        <v>270.5</v>
      </c>
      <c r="AD13" s="126">
        <v>310.95</v>
      </c>
      <c r="AE13" s="126">
        <v>369.8</v>
      </c>
      <c r="AF13" s="126">
        <v>183.7169811320755</v>
      </c>
      <c r="AG13" s="126">
        <v>207.09259259259258</v>
      </c>
      <c r="AH13" s="126">
        <v>223.51629502572897</v>
      </c>
      <c r="AI13" s="126">
        <v>226.26721763085402</v>
      </c>
      <c r="AJ13" s="126">
        <v>246.0718502994649</v>
      </c>
      <c r="AK13" s="126">
        <v>242.67151365148118</v>
      </c>
      <c r="AL13" s="126">
        <v>246.9190482850793</v>
      </c>
      <c r="AM13" s="126">
        <v>311.51196713048523</v>
      </c>
      <c r="AN13" s="126">
        <v>337.45908050638775</v>
      </c>
      <c r="AO13" s="126">
        <v>392.21864464040704</v>
      </c>
      <c r="AP13" s="126">
        <v>389.84327012621605</v>
      </c>
      <c r="AQ13" s="126">
        <v>400.4032739310414</v>
      </c>
      <c r="AR13" s="126">
        <v>412.75637730229914</v>
      </c>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row>
    <row r="14" spans="1:50" s="133" customFormat="1" ht="15" customHeight="1">
      <c r="A14" s="118"/>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row>
    <row r="15" spans="1:44" ht="15" customHeight="1">
      <c r="A15" s="120" t="s">
        <v>112</v>
      </c>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row>
    <row r="16" spans="1:44" ht="15" customHeight="1">
      <c r="A16" s="125" t="s">
        <v>113</v>
      </c>
      <c r="B16" s="126">
        <v>71.2</v>
      </c>
      <c r="C16" s="126">
        <v>87.4</v>
      </c>
      <c r="D16" s="126">
        <v>98.4</v>
      </c>
      <c r="E16" s="126">
        <v>127.1</v>
      </c>
      <c r="F16" s="126">
        <v>140.6</v>
      </c>
      <c r="G16" s="126">
        <v>161.5</v>
      </c>
      <c r="H16" s="126">
        <v>173.6</v>
      </c>
      <c r="I16" s="126">
        <v>152.6</v>
      </c>
      <c r="J16" s="126">
        <v>177</v>
      </c>
      <c r="K16" s="126">
        <v>237.2</v>
      </c>
      <c r="L16" s="126">
        <v>304.6</v>
      </c>
      <c r="M16" s="126">
        <v>365.9</v>
      </c>
      <c r="N16" s="126">
        <v>392.9</v>
      </c>
      <c r="O16" s="126">
        <v>491.4</v>
      </c>
      <c r="P16" s="126">
        <v>560.6</v>
      </c>
      <c r="Q16" s="126">
        <v>671</v>
      </c>
      <c r="R16" s="126">
        <v>818.1</v>
      </c>
      <c r="S16" s="126">
        <v>953.4</v>
      </c>
      <c r="T16" s="126">
        <v>1109.2</v>
      </c>
      <c r="U16" s="126">
        <v>1243.2</v>
      </c>
      <c r="V16" s="126">
        <v>1422</v>
      </c>
      <c r="W16" s="126">
        <v>1650.4</v>
      </c>
      <c r="X16" s="126">
        <v>1937.5</v>
      </c>
      <c r="Y16" s="126">
        <v>2338.2</v>
      </c>
      <c r="Z16" s="126">
        <v>2648.7</v>
      </c>
      <c r="AA16" s="126">
        <v>2888.7</v>
      </c>
      <c r="AB16" s="126">
        <v>3125.1</v>
      </c>
      <c r="AC16" s="126">
        <v>3716.2</v>
      </c>
      <c r="AD16" s="126">
        <v>4200.7</v>
      </c>
      <c r="AE16" s="126">
        <v>4712.1</v>
      </c>
      <c r="AF16" s="126">
        <v>4803</v>
      </c>
      <c r="AG16" s="126">
        <v>5008.6</v>
      </c>
      <c r="AH16" s="126">
        <v>5553.5</v>
      </c>
      <c r="AI16" s="126">
        <v>6576.5</v>
      </c>
      <c r="AJ16" s="126">
        <v>8358.9</v>
      </c>
      <c r="AK16" s="126">
        <v>9122.3</v>
      </c>
      <c r="AL16" s="126">
        <v>13278.9</v>
      </c>
      <c r="AM16" s="126">
        <v>17155.139000000003</v>
      </c>
      <c r="AN16" s="126">
        <v>20026.697616</v>
      </c>
      <c r="AO16" s="126">
        <v>20382.58</v>
      </c>
      <c r="AP16" s="126">
        <v>25025.944300260002</v>
      </c>
      <c r="AQ16" s="126">
        <v>29412.3</v>
      </c>
      <c r="AR16" s="126">
        <v>31404.15732346</v>
      </c>
    </row>
    <row r="17" spans="1:44" ht="15" customHeight="1">
      <c r="A17" s="279" t="s">
        <v>114</v>
      </c>
      <c r="B17" s="124">
        <v>20.5</v>
      </c>
      <c r="C17" s="124">
        <v>32.1</v>
      </c>
      <c r="D17" s="124">
        <v>37.2</v>
      </c>
      <c r="E17" s="124">
        <v>59.7</v>
      </c>
      <c r="F17" s="124">
        <v>62.7</v>
      </c>
      <c r="G17" s="124">
        <v>67.3</v>
      </c>
      <c r="H17" s="124">
        <v>58.3</v>
      </c>
      <c r="I17" s="124">
        <v>10</v>
      </c>
      <c r="J17" s="124">
        <v>5.5</v>
      </c>
      <c r="K17" s="124">
        <v>20.8</v>
      </c>
      <c r="L17" s="124">
        <v>51.9</v>
      </c>
      <c r="M17" s="124">
        <v>69.2</v>
      </c>
      <c r="N17" s="124">
        <v>69.6</v>
      </c>
      <c r="O17" s="124">
        <v>86.1</v>
      </c>
      <c r="P17" s="124">
        <v>94.8</v>
      </c>
      <c r="Q17" s="124">
        <v>108.2</v>
      </c>
      <c r="R17" s="124">
        <v>116</v>
      </c>
      <c r="S17" s="124">
        <v>117</v>
      </c>
      <c r="T17" s="124">
        <v>170.3</v>
      </c>
      <c r="U17" s="124">
        <v>228.6</v>
      </c>
      <c r="V17" s="124">
        <v>368.9</v>
      </c>
      <c r="W17" s="124">
        <v>494.3</v>
      </c>
      <c r="X17" s="124">
        <v>616.3</v>
      </c>
      <c r="Y17" s="124">
        <v>818</v>
      </c>
      <c r="Z17" s="124">
        <v>919.2</v>
      </c>
      <c r="AA17" s="124">
        <v>934.1</v>
      </c>
      <c r="AB17" s="124">
        <v>970.4</v>
      </c>
      <c r="AC17" s="124">
        <v>1099.1</v>
      </c>
      <c r="AD17" s="124">
        <v>1323.6</v>
      </c>
      <c r="AE17" s="124">
        <v>1568.8</v>
      </c>
      <c r="AF17" s="124">
        <v>1210.8</v>
      </c>
      <c r="AG17" s="124">
        <v>1024.3</v>
      </c>
      <c r="AH17" s="124">
        <v>632.4</v>
      </c>
      <c r="AI17" s="124">
        <v>955.8</v>
      </c>
      <c r="AJ17" s="124">
        <v>1331</v>
      </c>
      <c r="AK17" s="124">
        <v>720.5</v>
      </c>
      <c r="AL17" s="124">
        <v>-603.7</v>
      </c>
      <c r="AM17" s="124">
        <v>-2633.1929999999998</v>
      </c>
      <c r="AN17" s="124">
        <v>-6557.558</v>
      </c>
      <c r="AO17" s="124">
        <v>-11655.82</v>
      </c>
      <c r="AP17" s="124">
        <v>-11358.4</v>
      </c>
      <c r="AQ17" s="124">
        <v>-11395.2</v>
      </c>
      <c r="AR17" s="124">
        <v>-12500.449123999999</v>
      </c>
    </row>
    <row r="18" spans="1:250" ht="15" customHeight="1">
      <c r="A18" s="280" t="s">
        <v>115</v>
      </c>
      <c r="B18" s="126">
        <v>50.7</v>
      </c>
      <c r="C18" s="126">
        <v>55.3</v>
      </c>
      <c r="D18" s="126">
        <v>61.2</v>
      </c>
      <c r="E18" s="126">
        <v>67.4</v>
      </c>
      <c r="F18" s="126">
        <v>77.9</v>
      </c>
      <c r="G18" s="126">
        <v>94.2</v>
      </c>
      <c r="H18" s="126">
        <v>115.3</v>
      </c>
      <c r="I18" s="126">
        <v>142.6</v>
      </c>
      <c r="J18" s="126">
        <v>171.5</v>
      </c>
      <c r="K18" s="126">
        <v>216.4</v>
      </c>
      <c r="L18" s="126">
        <v>252.7</v>
      </c>
      <c r="M18" s="126">
        <v>296.7</v>
      </c>
      <c r="N18" s="126">
        <v>323.3</v>
      </c>
      <c r="O18" s="126">
        <v>405.3</v>
      </c>
      <c r="P18" s="126">
        <v>465.8</v>
      </c>
      <c r="Q18" s="126">
        <v>562.8</v>
      </c>
      <c r="R18" s="126">
        <v>702.1</v>
      </c>
      <c r="S18" s="126">
        <v>836.4</v>
      </c>
      <c r="T18" s="126">
        <v>938.9</v>
      </c>
      <c r="U18" s="126">
        <v>1014.6</v>
      </c>
      <c r="V18" s="126">
        <v>1053.1</v>
      </c>
      <c r="W18" s="126">
        <v>1156.1</v>
      </c>
      <c r="X18" s="126">
        <v>1321.2</v>
      </c>
      <c r="Y18" s="126">
        <v>1520.2</v>
      </c>
      <c r="Z18" s="126">
        <v>1729.5</v>
      </c>
      <c r="AA18" s="126">
        <v>1954.6</v>
      </c>
      <c r="AB18" s="126">
        <v>2154.7</v>
      </c>
      <c r="AC18" s="126">
        <v>2617.1</v>
      </c>
      <c r="AD18" s="126">
        <v>2877.1</v>
      </c>
      <c r="AE18" s="126">
        <v>3143.3</v>
      </c>
      <c r="AF18" s="126">
        <v>3592.2</v>
      </c>
      <c r="AG18" s="126">
        <v>3984.3</v>
      </c>
      <c r="AH18" s="126">
        <v>4921.1</v>
      </c>
      <c r="AI18" s="126">
        <v>5620.7</v>
      </c>
      <c r="AJ18" s="126">
        <v>7027.9</v>
      </c>
      <c r="AK18" s="126">
        <v>8401.8</v>
      </c>
      <c r="AL18" s="126">
        <v>13882.6</v>
      </c>
      <c r="AM18" s="126">
        <v>19788.332000000002</v>
      </c>
      <c r="AN18" s="126">
        <v>26584.255616000002</v>
      </c>
      <c r="AO18" s="126">
        <v>32038.4</v>
      </c>
      <c r="AP18" s="126">
        <v>36384.34430026</v>
      </c>
      <c r="AQ18" s="126">
        <v>40807.5</v>
      </c>
      <c r="AR18" s="126">
        <v>43904.60644746</v>
      </c>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c r="DU18" s="127"/>
      <c r="DV18" s="127"/>
      <c r="DW18" s="127"/>
      <c r="DX18" s="127"/>
      <c r="DY18" s="127"/>
      <c r="DZ18" s="127"/>
      <c r="EA18" s="127"/>
      <c r="EB18" s="127"/>
      <c r="EC18" s="127"/>
      <c r="ED18" s="127"/>
      <c r="EE18" s="127"/>
      <c r="EF18" s="127"/>
      <c r="EG18" s="127"/>
      <c r="EH18" s="127"/>
      <c r="EI18" s="127"/>
      <c r="EJ18" s="127"/>
      <c r="EK18" s="127"/>
      <c r="EL18" s="127"/>
      <c r="EM18" s="127"/>
      <c r="EN18" s="127"/>
      <c r="EO18" s="127"/>
      <c r="EP18" s="127"/>
      <c r="EQ18" s="127"/>
      <c r="ER18" s="127"/>
      <c r="ES18" s="127"/>
      <c r="ET18" s="127"/>
      <c r="EU18" s="127"/>
      <c r="EV18" s="127"/>
      <c r="EW18" s="127"/>
      <c r="EX18" s="127"/>
      <c r="EY18" s="127"/>
      <c r="EZ18" s="127"/>
      <c r="FA18" s="127"/>
      <c r="FB18" s="127"/>
      <c r="FC18" s="127"/>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7"/>
      <c r="IP18" s="127"/>
    </row>
    <row r="19" spans="1:50" s="133" customFormat="1" ht="15" customHeight="1">
      <c r="A19" s="118"/>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row>
    <row r="20" spans="1:44" ht="15" customHeight="1">
      <c r="A20" s="120" t="s">
        <v>116</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row>
    <row r="21" spans="1:44" ht="15" customHeight="1">
      <c r="A21" s="125" t="s">
        <v>117</v>
      </c>
      <c r="B21" s="126">
        <v>64.3</v>
      </c>
      <c r="C21" s="126">
        <v>65.7</v>
      </c>
      <c r="D21" s="126">
        <v>72.7</v>
      </c>
      <c r="E21" s="126">
        <v>79.1</v>
      </c>
      <c r="F21" s="126">
        <v>89.8</v>
      </c>
      <c r="G21" s="126">
        <v>104.6</v>
      </c>
      <c r="H21" s="126">
        <v>106.9</v>
      </c>
      <c r="I21" s="126">
        <v>116.1</v>
      </c>
      <c r="J21" s="126">
        <v>127.8</v>
      </c>
      <c r="K21" s="126">
        <v>148.4</v>
      </c>
      <c r="L21" s="126">
        <v>159.7</v>
      </c>
      <c r="M21" s="126">
        <v>170.2</v>
      </c>
      <c r="N21" s="126">
        <v>193.3</v>
      </c>
      <c r="O21" s="126">
        <v>239.9</v>
      </c>
      <c r="P21" s="126">
        <v>243.1</v>
      </c>
      <c r="Q21" s="126">
        <v>266</v>
      </c>
      <c r="R21" s="126">
        <v>370.2</v>
      </c>
      <c r="S21" s="126">
        <v>417.2</v>
      </c>
      <c r="T21" s="126">
        <v>491.2</v>
      </c>
      <c r="U21" s="126">
        <v>548</v>
      </c>
      <c r="V21" s="126">
        <v>611.1</v>
      </c>
      <c r="W21" s="126">
        <v>638</v>
      </c>
      <c r="X21" s="126">
        <v>724</v>
      </c>
      <c r="Y21" s="126">
        <v>822.5</v>
      </c>
      <c r="Z21" s="126">
        <v>842.9</v>
      </c>
      <c r="AA21" s="126">
        <v>815.6</v>
      </c>
      <c r="AB21" s="126">
        <v>882.2</v>
      </c>
      <c r="AC21" s="126">
        <v>1117.3</v>
      </c>
      <c r="AD21" s="126">
        <v>1250.2</v>
      </c>
      <c r="AE21" s="126">
        <v>1500.6</v>
      </c>
      <c r="AF21" s="126">
        <v>1854.5</v>
      </c>
      <c r="AG21" s="126">
        <v>2059.7</v>
      </c>
      <c r="AH21" s="126">
        <v>2523.4</v>
      </c>
      <c r="AI21" s="126">
        <v>2824.6</v>
      </c>
      <c r="AJ21" s="126">
        <v>3845</v>
      </c>
      <c r="AK21" s="126">
        <v>4677.9</v>
      </c>
      <c r="AL21" s="126">
        <v>5685.7</v>
      </c>
      <c r="AM21" s="126">
        <v>7608.883000000002</v>
      </c>
      <c r="AN21" s="126">
        <v>8576.866</v>
      </c>
      <c r="AO21" s="126">
        <v>10449.956999999999</v>
      </c>
      <c r="AP21" s="126">
        <v>10942.92521757</v>
      </c>
      <c r="AQ21" s="126">
        <v>11514.9</v>
      </c>
      <c r="AR21" s="126">
        <v>13191.63243506</v>
      </c>
    </row>
    <row r="22" spans="1:44" ht="15" customHeight="1">
      <c r="A22" s="279" t="s">
        <v>118</v>
      </c>
      <c r="B22" s="124">
        <v>20.7</v>
      </c>
      <c r="C22" s="124">
        <v>23.7</v>
      </c>
      <c r="D22" s="124">
        <v>29.5</v>
      </c>
      <c r="E22" s="124">
        <v>34.7</v>
      </c>
      <c r="F22" s="124">
        <v>39.4</v>
      </c>
      <c r="G22" s="124">
        <v>46.5</v>
      </c>
      <c r="H22" s="124">
        <v>58.6</v>
      </c>
      <c r="I22" s="124">
        <v>66.9</v>
      </c>
      <c r="J22" s="124">
        <v>85.4</v>
      </c>
      <c r="K22" s="124">
        <v>103.7</v>
      </c>
      <c r="L22" s="124">
        <v>128.3</v>
      </c>
      <c r="M22" s="124">
        <v>150.6</v>
      </c>
      <c r="N22" s="124">
        <v>172.2</v>
      </c>
      <c r="O22" s="124">
        <v>205</v>
      </c>
      <c r="P22" s="124">
        <v>217</v>
      </c>
      <c r="Q22" s="124">
        <v>241.8</v>
      </c>
      <c r="R22" s="124">
        <v>302.2</v>
      </c>
      <c r="S22" s="124">
        <v>380.5</v>
      </c>
      <c r="T22" s="124">
        <v>474</v>
      </c>
      <c r="U22" s="124">
        <v>492.7</v>
      </c>
      <c r="V22" s="124">
        <v>517.1</v>
      </c>
      <c r="W22" s="124">
        <v>588.9</v>
      </c>
      <c r="X22" s="124">
        <v>749</v>
      </c>
      <c r="Y22" s="124">
        <v>900.7</v>
      </c>
      <c r="Z22" s="124">
        <v>1061.9</v>
      </c>
      <c r="AA22" s="124">
        <v>1050.7</v>
      </c>
      <c r="AB22" s="124">
        <v>1159.4</v>
      </c>
      <c r="AC22" s="124">
        <v>1372.7</v>
      </c>
      <c r="AD22" s="124">
        <v>1609.5</v>
      </c>
      <c r="AE22" s="124">
        <v>1772.7</v>
      </c>
      <c r="AF22" s="124">
        <v>2118.3</v>
      </c>
      <c r="AG22" s="124">
        <v>2608.7</v>
      </c>
      <c r="AH22" s="124">
        <v>3189.7</v>
      </c>
      <c r="AI22" s="124">
        <v>3484.6</v>
      </c>
      <c r="AJ22" s="124">
        <v>4373.7</v>
      </c>
      <c r="AK22" s="124">
        <v>5944.6</v>
      </c>
      <c r="AL22" s="124">
        <v>8471.6</v>
      </c>
      <c r="AM22" s="124">
        <v>12684.588</v>
      </c>
      <c r="AN22" s="124">
        <v>15129.464</v>
      </c>
      <c r="AO22" s="124">
        <v>18273.268000000004</v>
      </c>
      <c r="AP22" s="124">
        <v>22539.14327668</v>
      </c>
      <c r="AQ22" s="124">
        <v>24738.105</v>
      </c>
      <c r="AR22" s="124">
        <v>27144.06998284</v>
      </c>
    </row>
    <row r="23" spans="1:250" ht="15" customHeight="1">
      <c r="A23" s="125" t="s">
        <v>119</v>
      </c>
      <c r="B23" s="126">
        <v>85</v>
      </c>
      <c r="C23" s="126">
        <v>89.4</v>
      </c>
      <c r="D23" s="126">
        <v>102.2</v>
      </c>
      <c r="E23" s="126">
        <v>113.8</v>
      </c>
      <c r="F23" s="126">
        <v>129.2</v>
      </c>
      <c r="G23" s="126">
        <v>151.1</v>
      </c>
      <c r="H23" s="126">
        <v>165.5</v>
      </c>
      <c r="I23" s="126">
        <v>183</v>
      </c>
      <c r="J23" s="126">
        <v>213.2</v>
      </c>
      <c r="K23" s="126">
        <v>252.1</v>
      </c>
      <c r="L23" s="126">
        <v>288</v>
      </c>
      <c r="M23" s="126">
        <v>320.8</v>
      </c>
      <c r="N23" s="126">
        <v>365.5</v>
      </c>
      <c r="O23" s="126">
        <v>444.9</v>
      </c>
      <c r="P23" s="126">
        <v>460.1</v>
      </c>
      <c r="Q23" s="126">
        <v>507.8</v>
      </c>
      <c r="R23" s="126">
        <v>672.4</v>
      </c>
      <c r="S23" s="126">
        <v>797.7</v>
      </c>
      <c r="T23" s="126">
        <v>965.2</v>
      </c>
      <c r="U23" s="126">
        <v>1040.7</v>
      </c>
      <c r="V23" s="126">
        <v>1128.2</v>
      </c>
      <c r="W23" s="126">
        <v>1226.9</v>
      </c>
      <c r="X23" s="126">
        <v>1473</v>
      </c>
      <c r="Y23" s="126">
        <v>1723.2</v>
      </c>
      <c r="Z23" s="126">
        <v>1904.8</v>
      </c>
      <c r="AA23" s="126">
        <v>1866.3</v>
      </c>
      <c r="AB23" s="126">
        <v>2041.6</v>
      </c>
      <c r="AC23" s="126">
        <v>2490</v>
      </c>
      <c r="AD23" s="126">
        <v>2859.7</v>
      </c>
      <c r="AE23" s="126">
        <v>3273.3</v>
      </c>
      <c r="AF23" s="126">
        <v>3972.8</v>
      </c>
      <c r="AG23" s="126">
        <v>4668.4</v>
      </c>
      <c r="AH23" s="126">
        <v>5713.1</v>
      </c>
      <c r="AI23" s="126">
        <v>6309.2</v>
      </c>
      <c r="AJ23" s="126">
        <v>8218.7</v>
      </c>
      <c r="AK23" s="126">
        <v>10622.5</v>
      </c>
      <c r="AL23" s="126">
        <v>14157.3</v>
      </c>
      <c r="AM23" s="126">
        <v>20293.471</v>
      </c>
      <c r="AN23" s="126">
        <v>23706.33</v>
      </c>
      <c r="AO23" s="126">
        <v>28723.225000000002</v>
      </c>
      <c r="AP23" s="126">
        <v>33482.06849425</v>
      </c>
      <c r="AQ23" s="126">
        <v>36253.005000000005</v>
      </c>
      <c r="AR23" s="126">
        <v>40335.7024179</v>
      </c>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row>
    <row r="24" spans="1:44" ht="15" customHeight="1">
      <c r="A24" s="279" t="s">
        <v>120</v>
      </c>
      <c r="B24" s="124">
        <v>0</v>
      </c>
      <c r="C24" s="124">
        <v>0</v>
      </c>
      <c r="D24" s="124">
        <v>0</v>
      </c>
      <c r="E24" s="124">
        <v>0</v>
      </c>
      <c r="F24" s="124">
        <v>0</v>
      </c>
      <c r="G24" s="124">
        <v>0</v>
      </c>
      <c r="H24" s="124">
        <v>0</v>
      </c>
      <c r="I24" s="124">
        <v>0</v>
      </c>
      <c r="J24" s="124">
        <v>0</v>
      </c>
      <c r="K24" s="124">
        <v>0</v>
      </c>
      <c r="L24" s="124">
        <v>0</v>
      </c>
      <c r="M24" s="124">
        <v>0</v>
      </c>
      <c r="N24" s="124">
        <v>0</v>
      </c>
      <c r="O24" s="124">
        <v>0</v>
      </c>
      <c r="P24" s="124">
        <v>0</v>
      </c>
      <c r="Q24" s="124">
        <v>0</v>
      </c>
      <c r="R24" s="124">
        <v>0</v>
      </c>
      <c r="S24" s="124">
        <v>0</v>
      </c>
      <c r="T24" s="124">
        <v>0</v>
      </c>
      <c r="U24" s="124">
        <v>0</v>
      </c>
      <c r="V24" s="124">
        <v>0</v>
      </c>
      <c r="W24" s="124">
        <v>0</v>
      </c>
      <c r="X24" s="124">
        <v>0</v>
      </c>
      <c r="Y24" s="124">
        <v>0</v>
      </c>
      <c r="Z24" s="124">
        <v>0</v>
      </c>
      <c r="AA24" s="124">
        <v>0</v>
      </c>
      <c r="AB24" s="124">
        <v>0</v>
      </c>
      <c r="AC24" s="124">
        <v>0</v>
      </c>
      <c r="AD24" s="124">
        <v>0</v>
      </c>
      <c r="AE24" s="124">
        <v>0</v>
      </c>
      <c r="AF24" s="124">
        <v>0</v>
      </c>
      <c r="AG24" s="124">
        <v>0</v>
      </c>
      <c r="AH24" s="124">
        <v>0</v>
      </c>
      <c r="AI24" s="124">
        <v>0</v>
      </c>
      <c r="AJ24" s="124">
        <v>0</v>
      </c>
      <c r="AK24" s="124">
        <v>0</v>
      </c>
      <c r="AL24" s="124">
        <v>4231.9</v>
      </c>
      <c r="AM24" s="124">
        <v>5372.579012486921</v>
      </c>
      <c r="AN24" s="124">
        <v>6688.7</v>
      </c>
      <c r="AO24" s="124">
        <v>8431.3</v>
      </c>
      <c r="AP24" s="124">
        <v>10442.4</v>
      </c>
      <c r="AQ24" s="124">
        <v>13862.4</v>
      </c>
      <c r="AR24" s="124">
        <v>16397.3</v>
      </c>
    </row>
    <row r="25" spans="1:44" ht="15" customHeight="1" thickBot="1">
      <c r="A25" s="130" t="s">
        <v>121</v>
      </c>
      <c r="B25" s="131">
        <v>85</v>
      </c>
      <c r="C25" s="131">
        <v>89.4</v>
      </c>
      <c r="D25" s="131">
        <v>102.2</v>
      </c>
      <c r="E25" s="131">
        <v>113.8</v>
      </c>
      <c r="F25" s="131">
        <v>129.2</v>
      </c>
      <c r="G25" s="131">
        <v>151.1</v>
      </c>
      <c r="H25" s="131">
        <v>165.5</v>
      </c>
      <c r="I25" s="131">
        <v>183</v>
      </c>
      <c r="J25" s="131">
        <v>213.2</v>
      </c>
      <c r="K25" s="131">
        <v>252.1</v>
      </c>
      <c r="L25" s="131">
        <v>288</v>
      </c>
      <c r="M25" s="131">
        <v>320.8</v>
      </c>
      <c r="N25" s="131">
        <v>365.5</v>
      </c>
      <c r="O25" s="131">
        <v>444.9</v>
      </c>
      <c r="P25" s="131">
        <v>460.1</v>
      </c>
      <c r="Q25" s="131">
        <v>507.8</v>
      </c>
      <c r="R25" s="131">
        <v>672.4</v>
      </c>
      <c r="S25" s="131">
        <v>797.7</v>
      </c>
      <c r="T25" s="131">
        <v>965.2</v>
      </c>
      <c r="U25" s="131">
        <v>1040.7</v>
      </c>
      <c r="V25" s="131">
        <v>1128.2</v>
      </c>
      <c r="W25" s="131">
        <v>1226.9</v>
      </c>
      <c r="X25" s="131">
        <v>1473</v>
      </c>
      <c r="Y25" s="131">
        <v>1723.2</v>
      </c>
      <c r="Z25" s="131">
        <v>1904.8</v>
      </c>
      <c r="AA25" s="131">
        <v>1866.3</v>
      </c>
      <c r="AB25" s="131">
        <v>2041.6</v>
      </c>
      <c r="AC25" s="131">
        <v>2490</v>
      </c>
      <c r="AD25" s="131">
        <v>2859.7</v>
      </c>
      <c r="AE25" s="131">
        <v>3273.3</v>
      </c>
      <c r="AF25" s="131">
        <v>3972.8</v>
      </c>
      <c r="AG25" s="131">
        <v>4668.4</v>
      </c>
      <c r="AH25" s="131">
        <v>5713.1</v>
      </c>
      <c r="AI25" s="131">
        <v>6309.2</v>
      </c>
      <c r="AJ25" s="131">
        <v>8218.7</v>
      </c>
      <c r="AK25" s="131">
        <v>10622.5</v>
      </c>
      <c r="AL25" s="131">
        <v>18389.2</v>
      </c>
      <c r="AM25" s="131">
        <v>25666.05001248692</v>
      </c>
      <c r="AN25" s="131">
        <v>30395.03</v>
      </c>
      <c r="AO25" s="131">
        <v>37154.525</v>
      </c>
      <c r="AP25" s="131">
        <v>43924.46849425</v>
      </c>
      <c r="AQ25" s="131">
        <v>50115.405</v>
      </c>
      <c r="AR25" s="131">
        <v>56733.002417899996</v>
      </c>
    </row>
    <row r="26" spans="1:44" ht="15" customHeight="1">
      <c r="A26" s="191" t="s">
        <v>103</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row>
    <row r="27" spans="2:44" ht="15" customHeight="1">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row>
    <row r="28" spans="1:44" ht="11.25" customHeight="1">
      <c r="A28" s="136"/>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row>
    <row r="29" spans="1:44" ht="12.75">
      <c r="A29" s="136"/>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row>
    <row r="30" spans="1:44" ht="12.75">
      <c r="A30" s="136"/>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row>
    <row r="31" spans="1:44" ht="12.75">
      <c r="A31" s="136"/>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row>
    <row r="32" spans="1:44" ht="12.75">
      <c r="A32" s="136"/>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row>
    <row r="33" spans="1:44" ht="12.75">
      <c r="A33" s="140"/>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row>
    <row r="34" spans="1:44" ht="12.75">
      <c r="A34" s="140"/>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row>
    <row r="35" spans="1:44" ht="12.75">
      <c r="A35" s="140"/>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row>
    <row r="36" spans="1:44" ht="12.75">
      <c r="A36" s="140"/>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row>
    <row r="37" spans="1:44" ht="12.75">
      <c r="A37" s="140"/>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row>
    <row r="38" spans="1:44" ht="12.75">
      <c r="A38" s="140"/>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row>
    <row r="39" spans="1:10" ht="12.75">
      <c r="A39" s="140"/>
      <c r="B39" s="137"/>
      <c r="C39" s="137"/>
      <c r="D39" s="137"/>
      <c r="E39" s="137"/>
      <c r="F39" s="137"/>
      <c r="G39" s="137"/>
      <c r="H39" s="137"/>
      <c r="I39" s="137"/>
      <c r="J39" s="137"/>
    </row>
    <row r="40" spans="1:10" ht="12.75">
      <c r="A40" s="140"/>
      <c r="B40" s="137"/>
      <c r="C40" s="137"/>
      <c r="D40" s="137"/>
      <c r="E40" s="137"/>
      <c r="F40" s="137"/>
      <c r="G40" s="137"/>
      <c r="H40" s="137"/>
      <c r="I40" s="137"/>
      <c r="J40" s="137"/>
    </row>
    <row r="41" spans="1:10" ht="12.75">
      <c r="A41" s="140"/>
      <c r="B41" s="137"/>
      <c r="C41" s="137"/>
      <c r="D41" s="137"/>
      <c r="E41" s="137"/>
      <c r="F41" s="137"/>
      <c r="G41" s="137"/>
      <c r="H41" s="137"/>
      <c r="I41" s="137"/>
      <c r="J41" s="137"/>
    </row>
    <row r="42" spans="1:10" ht="12.75">
      <c r="A42" s="140"/>
      <c r="B42" s="137"/>
      <c r="C42" s="137"/>
      <c r="D42" s="137"/>
      <c r="E42" s="137"/>
      <c r="F42" s="137"/>
      <c r="G42" s="137"/>
      <c r="H42" s="137"/>
      <c r="I42" s="137"/>
      <c r="J42" s="137"/>
    </row>
    <row r="43" spans="1:10" ht="12.75">
      <c r="A43" s="140"/>
      <c r="B43" s="137"/>
      <c r="C43" s="137"/>
      <c r="D43" s="137"/>
      <c r="E43" s="137"/>
      <c r="F43" s="137"/>
      <c r="G43" s="137"/>
      <c r="H43" s="137"/>
      <c r="I43" s="137"/>
      <c r="J43" s="137"/>
    </row>
    <row r="44" spans="1:10" ht="12.75">
      <c r="A44" s="140"/>
      <c r="B44" s="137"/>
      <c r="C44" s="137"/>
      <c r="D44" s="137"/>
      <c r="E44" s="137"/>
      <c r="F44" s="137"/>
      <c r="G44" s="137"/>
      <c r="H44" s="137"/>
      <c r="I44" s="137"/>
      <c r="J44" s="137"/>
    </row>
    <row r="45" spans="1:10" ht="12.75">
      <c r="A45" s="140"/>
      <c r="B45" s="137"/>
      <c r="C45" s="137"/>
      <c r="D45" s="137"/>
      <c r="E45" s="137"/>
      <c r="F45" s="137"/>
      <c r="G45" s="137"/>
      <c r="H45" s="137"/>
      <c r="I45" s="137"/>
      <c r="J45" s="137"/>
    </row>
    <row r="46" spans="1:10" ht="12.75">
      <c r="A46" s="140"/>
      <c r="B46" s="137"/>
      <c r="C46" s="137"/>
      <c r="D46" s="137"/>
      <c r="E46" s="137"/>
      <c r="F46" s="137"/>
      <c r="G46" s="137"/>
      <c r="H46" s="137"/>
      <c r="I46" s="137"/>
      <c r="J46" s="137"/>
    </row>
    <row r="48" ht="12.75" customHeight="1"/>
    <row r="65" spans="8:10" ht="12.75">
      <c r="H65" s="141"/>
      <c r="I65" s="141"/>
      <c r="J65" s="141"/>
    </row>
    <row r="66" spans="6:10" ht="12.75">
      <c r="F66" s="141"/>
      <c r="G66" s="141"/>
      <c r="H66" s="141"/>
      <c r="I66" s="141"/>
      <c r="J66" s="141"/>
    </row>
  </sheetData>
  <sheetProtection/>
  <mergeCells count="1">
    <mergeCell ref="AN3:AQ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92D050"/>
  </sheetPr>
  <dimension ref="A1:AR34"/>
  <sheetViews>
    <sheetView showGridLines="0" zoomScalePageLayoutView="0" workbookViewId="0" topLeftCell="A1">
      <pane xSplit="1" ySplit="6" topLeftCell="AG13" activePane="bottomRight" state="frozen"/>
      <selection pane="topLeft" activeCell="A1" sqref="A1"/>
      <selection pane="topRight" activeCell="B1" sqref="B1"/>
      <selection pane="bottomLeft" activeCell="A18" sqref="A18"/>
      <selection pane="bottomRight" activeCell="A1" sqref="A1"/>
    </sheetView>
  </sheetViews>
  <sheetFormatPr defaultColWidth="9.140625" defaultRowHeight="12.75"/>
  <cols>
    <col min="1" max="1" width="61.421875" style="182" customWidth="1"/>
    <col min="2" max="44" width="10.28125" style="196" customWidth="1"/>
    <col min="45" max="16384" width="9.140625" style="182" customWidth="1"/>
  </cols>
  <sheetData>
    <row r="1" spans="1:44" s="198" customFormat="1" ht="15" customHeight="1">
      <c r="A1" s="110"/>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row>
    <row r="2" spans="1:44" s="199" customFormat="1" ht="15" customHeight="1">
      <c r="A2" s="174" t="s">
        <v>78</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row>
    <row r="3" spans="1:44" s="199" customFormat="1" ht="30" customHeight="1">
      <c r="A3" s="114" t="s">
        <v>137</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322" t="s">
        <v>106</v>
      </c>
      <c r="AO3" s="322"/>
      <c r="AP3" s="322"/>
      <c r="AQ3" s="322"/>
      <c r="AR3" s="114"/>
    </row>
    <row r="4" spans="1:44" s="176" customFormat="1" ht="15" customHeight="1">
      <c r="A4" s="110" t="s">
        <v>79</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row>
    <row r="5" spans="1:40" s="176" customFormat="1" ht="15" customHeight="1">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row>
    <row r="6" spans="1:44" s="179" customFormat="1" ht="15" customHeight="1">
      <c r="A6" s="177"/>
      <c r="B6" s="178">
        <v>1960</v>
      </c>
      <c r="C6" s="178">
        <v>1961</v>
      </c>
      <c r="D6" s="178">
        <v>1962</v>
      </c>
      <c r="E6" s="178">
        <v>1963</v>
      </c>
      <c r="F6" s="178">
        <v>1964</v>
      </c>
      <c r="G6" s="178">
        <v>1965</v>
      </c>
      <c r="H6" s="178">
        <v>1966</v>
      </c>
      <c r="I6" s="178">
        <v>1967</v>
      </c>
      <c r="J6" s="178">
        <v>1968</v>
      </c>
      <c r="K6" s="178">
        <v>1969</v>
      </c>
      <c r="L6" s="178">
        <v>1970</v>
      </c>
      <c r="M6" s="178">
        <v>1971</v>
      </c>
      <c r="N6" s="178">
        <v>1972</v>
      </c>
      <c r="O6" s="178">
        <v>1973</v>
      </c>
      <c r="P6" s="178">
        <v>1974</v>
      </c>
      <c r="Q6" s="178">
        <v>1975</v>
      </c>
      <c r="R6" s="178">
        <v>1976</v>
      </c>
      <c r="S6" s="178">
        <v>1977</v>
      </c>
      <c r="T6" s="178">
        <v>1978</v>
      </c>
      <c r="U6" s="178">
        <v>1979</v>
      </c>
      <c r="V6" s="178">
        <v>1980</v>
      </c>
      <c r="W6" s="178">
        <v>1981</v>
      </c>
      <c r="X6" s="178">
        <v>1982</v>
      </c>
      <c r="Y6" s="178">
        <v>1983</v>
      </c>
      <c r="Z6" s="178">
        <v>1984</v>
      </c>
      <c r="AA6" s="178">
        <v>1985</v>
      </c>
      <c r="AB6" s="178">
        <v>1986</v>
      </c>
      <c r="AC6" s="178">
        <v>1987</v>
      </c>
      <c r="AD6" s="178">
        <v>1988</v>
      </c>
      <c r="AE6" s="178">
        <v>1989</v>
      </c>
      <c r="AF6" s="178">
        <v>1990</v>
      </c>
      <c r="AG6" s="178">
        <v>1991</v>
      </c>
      <c r="AH6" s="178">
        <v>1992</v>
      </c>
      <c r="AI6" s="178">
        <v>1993</v>
      </c>
      <c r="AJ6" s="178">
        <v>1994</v>
      </c>
      <c r="AK6" s="178">
        <v>1995</v>
      </c>
      <c r="AL6" s="178">
        <v>1996</v>
      </c>
      <c r="AM6" s="178">
        <v>1997</v>
      </c>
      <c r="AN6" s="178">
        <v>1998</v>
      </c>
      <c r="AO6" s="178">
        <v>1999</v>
      </c>
      <c r="AP6" s="178">
        <v>2000</v>
      </c>
      <c r="AQ6" s="178">
        <v>2001</v>
      </c>
      <c r="AR6" s="178">
        <v>2002</v>
      </c>
    </row>
    <row r="7" spans="1:44" s="176" customFormat="1" ht="15" customHeight="1">
      <c r="A7" s="175"/>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row>
    <row r="8" spans="1:44" ht="15" customHeight="1">
      <c r="A8" s="180" t="s">
        <v>40</v>
      </c>
      <c r="B8" s="181">
        <v>1209</v>
      </c>
      <c r="C8" s="181">
        <v>1257</v>
      </c>
      <c r="D8" s="181">
        <v>1295</v>
      </c>
      <c r="E8" s="181">
        <v>1365</v>
      </c>
      <c r="F8" s="181">
        <v>1451</v>
      </c>
      <c r="G8" s="181">
        <v>1525</v>
      </c>
      <c r="H8" s="181">
        <v>1596</v>
      </c>
      <c r="I8" s="181">
        <v>1632</v>
      </c>
      <c r="J8" s="181">
        <v>1737</v>
      </c>
      <c r="K8" s="181">
        <v>1773</v>
      </c>
      <c r="L8" s="181">
        <v>1909</v>
      </c>
      <c r="M8" s="181">
        <v>1872</v>
      </c>
      <c r="N8" s="181">
        <v>1985</v>
      </c>
      <c r="O8" s="181">
        <v>2146</v>
      </c>
      <c r="P8" s="181">
        <v>2147</v>
      </c>
      <c r="Q8" s="181">
        <v>2242</v>
      </c>
      <c r="R8" s="181">
        <v>2598</v>
      </c>
      <c r="S8" s="181">
        <v>2929</v>
      </c>
      <c r="T8" s="181">
        <v>2993</v>
      </c>
      <c r="U8" s="181">
        <v>2983</v>
      </c>
      <c r="V8" s="181">
        <v>3233</v>
      </c>
      <c r="W8" s="181">
        <v>3259</v>
      </c>
      <c r="X8" s="181">
        <v>3296</v>
      </c>
      <c r="Y8" s="181">
        <v>3246</v>
      </c>
      <c r="Z8" s="181">
        <v>3469</v>
      </c>
      <c r="AA8" s="181">
        <v>3504</v>
      </c>
      <c r="AB8" s="181">
        <v>3727</v>
      </c>
      <c r="AC8" s="181">
        <v>3809</v>
      </c>
      <c r="AD8" s="181">
        <v>3930</v>
      </c>
      <c r="AE8" s="181">
        <v>4121</v>
      </c>
      <c r="AF8" s="181">
        <v>4043</v>
      </c>
      <c r="AG8" s="181">
        <v>4157</v>
      </c>
      <c r="AH8" s="181">
        <v>4303</v>
      </c>
      <c r="AI8" s="181">
        <v>4411</v>
      </c>
      <c r="AJ8" s="181">
        <v>4402</v>
      </c>
      <c r="AK8" s="181">
        <v>4454</v>
      </c>
      <c r="AL8" s="181">
        <v>4687</v>
      </c>
      <c r="AM8" s="181">
        <v>4813</v>
      </c>
      <c r="AN8" s="181">
        <v>5086</v>
      </c>
      <c r="AO8" s="181">
        <v>5105</v>
      </c>
      <c r="AP8" s="181">
        <v>5512</v>
      </c>
      <c r="AQ8" s="181">
        <v>5810.52</v>
      </c>
      <c r="AR8" s="181">
        <v>5941.104</v>
      </c>
    </row>
    <row r="9" spans="1:44" ht="15" customHeight="1">
      <c r="A9" s="183" t="s">
        <v>41</v>
      </c>
      <c r="B9" s="184">
        <v>338</v>
      </c>
      <c r="C9" s="184">
        <v>322</v>
      </c>
      <c r="D9" s="184">
        <v>386</v>
      </c>
      <c r="E9" s="184">
        <v>442</v>
      </c>
      <c r="F9" s="184">
        <v>452</v>
      </c>
      <c r="G9" s="184">
        <v>459</v>
      </c>
      <c r="H9" s="184">
        <v>499</v>
      </c>
      <c r="I9" s="184">
        <v>612</v>
      </c>
      <c r="J9" s="184">
        <v>608</v>
      </c>
      <c r="K9" s="184">
        <v>627</v>
      </c>
      <c r="L9" s="184">
        <v>543</v>
      </c>
      <c r="M9" s="184">
        <v>441</v>
      </c>
      <c r="N9" s="184">
        <v>432</v>
      </c>
      <c r="O9" s="184">
        <v>548</v>
      </c>
      <c r="P9" s="184">
        <v>732</v>
      </c>
      <c r="Q9" s="184">
        <v>573</v>
      </c>
      <c r="R9" s="184">
        <v>614</v>
      </c>
      <c r="S9" s="184">
        <v>827</v>
      </c>
      <c r="T9" s="184">
        <v>1025</v>
      </c>
      <c r="U9" s="184">
        <v>1060</v>
      </c>
      <c r="V9" s="184">
        <v>958</v>
      </c>
      <c r="W9" s="184">
        <v>807</v>
      </c>
      <c r="X9" s="184">
        <v>529</v>
      </c>
      <c r="Y9" s="184">
        <v>557</v>
      </c>
      <c r="Z9" s="184">
        <v>697</v>
      </c>
      <c r="AA9" s="184">
        <v>740</v>
      </c>
      <c r="AB9" s="184">
        <v>596</v>
      </c>
      <c r="AC9" s="184">
        <v>777</v>
      </c>
      <c r="AD9" s="184">
        <v>994</v>
      </c>
      <c r="AE9" s="184">
        <v>957</v>
      </c>
      <c r="AF9" s="184">
        <v>988</v>
      </c>
      <c r="AG9" s="184">
        <v>1165</v>
      </c>
      <c r="AH9" s="184">
        <v>1310</v>
      </c>
      <c r="AI9" s="184">
        <v>1693</v>
      </c>
      <c r="AJ9" s="184">
        <v>1817</v>
      </c>
      <c r="AK9" s="184">
        <v>1871</v>
      </c>
      <c r="AL9" s="184">
        <v>1764</v>
      </c>
      <c r="AM9" s="184">
        <v>1903</v>
      </c>
      <c r="AN9" s="184">
        <v>1940</v>
      </c>
      <c r="AO9" s="184">
        <v>2097</v>
      </c>
      <c r="AP9" s="184">
        <v>2034</v>
      </c>
      <c r="AQ9" s="184">
        <v>1918</v>
      </c>
      <c r="AR9" s="184">
        <v>1982</v>
      </c>
    </row>
    <row r="10" spans="1:44" ht="15" customHeight="1">
      <c r="A10" s="180" t="s">
        <v>42</v>
      </c>
      <c r="B10" s="181">
        <v>1547</v>
      </c>
      <c r="C10" s="181">
        <v>1579</v>
      </c>
      <c r="D10" s="181">
        <v>1681</v>
      </c>
      <c r="E10" s="181">
        <v>1807</v>
      </c>
      <c r="F10" s="181">
        <v>1903</v>
      </c>
      <c r="G10" s="181">
        <v>1984</v>
      </c>
      <c r="H10" s="181">
        <v>2095</v>
      </c>
      <c r="I10" s="181">
        <v>2244</v>
      </c>
      <c r="J10" s="181">
        <v>2345</v>
      </c>
      <c r="K10" s="181">
        <v>2400</v>
      </c>
      <c r="L10" s="181">
        <v>2452</v>
      </c>
      <c r="M10" s="181">
        <v>2313</v>
      </c>
      <c r="N10" s="181">
        <v>2417</v>
      </c>
      <c r="O10" s="181">
        <v>2694</v>
      </c>
      <c r="P10" s="181">
        <v>2879</v>
      </c>
      <c r="Q10" s="181">
        <v>2815</v>
      </c>
      <c r="R10" s="181">
        <v>3212</v>
      </c>
      <c r="S10" s="181">
        <v>3756</v>
      </c>
      <c r="T10" s="181">
        <v>4018</v>
      </c>
      <c r="U10" s="181">
        <v>4043</v>
      </c>
      <c r="V10" s="181">
        <v>4191</v>
      </c>
      <c r="W10" s="181">
        <v>4066</v>
      </c>
      <c r="X10" s="181">
        <v>3825</v>
      </c>
      <c r="Y10" s="181">
        <v>3803</v>
      </c>
      <c r="Z10" s="181">
        <v>4166</v>
      </c>
      <c r="AA10" s="181">
        <v>4244</v>
      </c>
      <c r="AB10" s="181">
        <v>4323</v>
      </c>
      <c r="AC10" s="181">
        <v>4586</v>
      </c>
      <c r="AD10" s="181">
        <v>4924</v>
      </c>
      <c r="AE10" s="181">
        <v>5078</v>
      </c>
      <c r="AF10" s="181">
        <v>5031</v>
      </c>
      <c r="AG10" s="181">
        <v>5322</v>
      </c>
      <c r="AH10" s="181">
        <v>5613</v>
      </c>
      <c r="AI10" s="181">
        <v>6104</v>
      </c>
      <c r="AJ10" s="181">
        <v>6219</v>
      </c>
      <c r="AK10" s="181">
        <v>6325</v>
      </c>
      <c r="AL10" s="181">
        <v>6451</v>
      </c>
      <c r="AM10" s="181">
        <v>6716</v>
      </c>
      <c r="AN10" s="181">
        <v>7026</v>
      </c>
      <c r="AO10" s="181">
        <v>7202</v>
      </c>
      <c r="AP10" s="181">
        <v>7546</v>
      </c>
      <c r="AQ10" s="181">
        <v>7728.52</v>
      </c>
      <c r="AR10" s="181">
        <v>7923.104</v>
      </c>
    </row>
    <row r="11" spans="1:44" ht="15" customHeight="1">
      <c r="A11" s="183" t="s">
        <v>43</v>
      </c>
      <c r="B11" s="184">
        <v>399</v>
      </c>
      <c r="C11" s="184">
        <v>424</v>
      </c>
      <c r="D11" s="184">
        <v>444</v>
      </c>
      <c r="E11" s="184">
        <v>468</v>
      </c>
      <c r="F11" s="184">
        <v>500</v>
      </c>
      <c r="G11" s="184">
        <v>685</v>
      </c>
      <c r="H11" s="184">
        <v>789</v>
      </c>
      <c r="I11" s="184">
        <v>823</v>
      </c>
      <c r="J11" s="184">
        <v>988</v>
      </c>
      <c r="K11" s="184">
        <v>946</v>
      </c>
      <c r="L11" s="184">
        <v>961</v>
      </c>
      <c r="M11" s="184">
        <v>1088</v>
      </c>
      <c r="N11" s="184">
        <v>1090</v>
      </c>
      <c r="O11" s="184">
        <v>1201</v>
      </c>
      <c r="P11" s="184">
        <v>1082</v>
      </c>
      <c r="Q11" s="184">
        <v>1124</v>
      </c>
      <c r="R11" s="184">
        <v>1136</v>
      </c>
      <c r="S11" s="184">
        <v>1133</v>
      </c>
      <c r="T11" s="184">
        <v>1396</v>
      </c>
      <c r="U11" s="184">
        <v>1591</v>
      </c>
      <c r="V11" s="184">
        <v>1506</v>
      </c>
      <c r="W11" s="184">
        <v>1549</v>
      </c>
      <c r="X11" s="184">
        <v>1391</v>
      </c>
      <c r="Y11" s="184">
        <v>1401</v>
      </c>
      <c r="Z11" s="184">
        <v>1395</v>
      </c>
      <c r="AA11" s="184">
        <v>1500</v>
      </c>
      <c r="AB11" s="184">
        <v>1527</v>
      </c>
      <c r="AC11" s="184">
        <v>1564</v>
      </c>
      <c r="AD11" s="184">
        <v>1550</v>
      </c>
      <c r="AE11" s="184">
        <v>1629</v>
      </c>
      <c r="AF11" s="184">
        <v>1637</v>
      </c>
      <c r="AG11" s="184">
        <v>1604</v>
      </c>
      <c r="AH11" s="184">
        <v>1732</v>
      </c>
      <c r="AI11" s="184">
        <v>1713</v>
      </c>
      <c r="AJ11" s="184">
        <v>1540</v>
      </c>
      <c r="AK11" s="184">
        <v>1749</v>
      </c>
      <c r="AL11" s="184">
        <v>1890</v>
      </c>
      <c r="AM11" s="184">
        <v>1915</v>
      </c>
      <c r="AN11" s="184">
        <v>1945</v>
      </c>
      <c r="AO11" s="184">
        <v>1728</v>
      </c>
      <c r="AP11" s="184">
        <v>1855</v>
      </c>
      <c r="AQ11" s="184">
        <v>1950</v>
      </c>
      <c r="AR11" s="184">
        <v>1991</v>
      </c>
    </row>
    <row r="12" spans="1:44" ht="15" customHeight="1">
      <c r="A12" s="180" t="s">
        <v>0</v>
      </c>
      <c r="B12" s="181">
        <v>1946</v>
      </c>
      <c r="C12" s="181">
        <v>2003</v>
      </c>
      <c r="D12" s="181">
        <v>2124</v>
      </c>
      <c r="E12" s="181">
        <v>2274</v>
      </c>
      <c r="F12" s="181">
        <v>2403</v>
      </c>
      <c r="G12" s="181">
        <v>2669</v>
      </c>
      <c r="H12" s="181">
        <v>2885</v>
      </c>
      <c r="I12" s="181">
        <v>3068</v>
      </c>
      <c r="J12" s="181">
        <v>3333</v>
      </c>
      <c r="K12" s="181">
        <v>3346</v>
      </c>
      <c r="L12" s="181">
        <v>3413</v>
      </c>
      <c r="M12" s="181">
        <v>3401</v>
      </c>
      <c r="N12" s="181">
        <v>3507</v>
      </c>
      <c r="O12" s="181">
        <v>3895</v>
      </c>
      <c r="P12" s="181">
        <v>3961</v>
      </c>
      <c r="Q12" s="181">
        <v>3939</v>
      </c>
      <c r="R12" s="181">
        <v>4348</v>
      </c>
      <c r="S12" s="181">
        <v>4889</v>
      </c>
      <c r="T12" s="181">
        <v>5414</v>
      </c>
      <c r="U12" s="181">
        <v>5634</v>
      </c>
      <c r="V12" s="181">
        <v>5697</v>
      </c>
      <c r="W12" s="181">
        <v>5615</v>
      </c>
      <c r="X12" s="181">
        <v>5216</v>
      </c>
      <c r="Y12" s="181">
        <v>5204</v>
      </c>
      <c r="Z12" s="181">
        <v>5561</v>
      </c>
      <c r="AA12" s="181">
        <v>5744</v>
      </c>
      <c r="AB12" s="181">
        <v>5850</v>
      </c>
      <c r="AC12" s="181">
        <v>6150</v>
      </c>
      <c r="AD12" s="181">
        <v>6474</v>
      </c>
      <c r="AE12" s="181">
        <v>6707</v>
      </c>
      <c r="AF12" s="181">
        <v>6668</v>
      </c>
      <c r="AG12" s="181">
        <v>6926</v>
      </c>
      <c r="AH12" s="181">
        <v>7345</v>
      </c>
      <c r="AI12" s="181">
        <v>7817</v>
      </c>
      <c r="AJ12" s="181">
        <v>7759</v>
      </c>
      <c r="AK12" s="181">
        <v>8074</v>
      </c>
      <c r="AL12" s="181">
        <v>8341</v>
      </c>
      <c r="AM12" s="181">
        <v>8631</v>
      </c>
      <c r="AN12" s="181">
        <v>8971</v>
      </c>
      <c r="AO12" s="181">
        <v>8930</v>
      </c>
      <c r="AP12" s="181">
        <v>9401</v>
      </c>
      <c r="AQ12" s="181">
        <v>9679</v>
      </c>
      <c r="AR12" s="181">
        <v>9914</v>
      </c>
    </row>
    <row r="13" spans="1:44" ht="15" customHeight="1">
      <c r="A13" s="183" t="s">
        <v>44</v>
      </c>
      <c r="B13" s="184">
        <v>401</v>
      </c>
      <c r="C13" s="184">
        <v>415</v>
      </c>
      <c r="D13" s="184">
        <v>456</v>
      </c>
      <c r="E13" s="184">
        <v>552</v>
      </c>
      <c r="F13" s="184">
        <v>577</v>
      </c>
      <c r="G13" s="184">
        <v>655</v>
      </c>
      <c r="H13" s="184">
        <v>751</v>
      </c>
      <c r="I13" s="184">
        <v>836</v>
      </c>
      <c r="J13" s="184">
        <v>939</v>
      </c>
      <c r="K13" s="184">
        <v>944</v>
      </c>
      <c r="L13" s="184">
        <v>1010</v>
      </c>
      <c r="M13" s="184">
        <v>902</v>
      </c>
      <c r="N13" s="184">
        <v>864</v>
      </c>
      <c r="O13" s="184">
        <v>1044</v>
      </c>
      <c r="P13" s="184">
        <v>1145</v>
      </c>
      <c r="Q13" s="184">
        <v>1063</v>
      </c>
      <c r="R13" s="184">
        <v>1170</v>
      </c>
      <c r="S13" s="184">
        <v>1381</v>
      </c>
      <c r="T13" s="184">
        <v>1555</v>
      </c>
      <c r="U13" s="184">
        <v>1595</v>
      </c>
      <c r="V13" s="184">
        <v>1631</v>
      </c>
      <c r="W13" s="184">
        <v>1446</v>
      </c>
      <c r="X13" s="184">
        <v>1105</v>
      </c>
      <c r="Y13" s="184">
        <v>1131</v>
      </c>
      <c r="Z13" s="184">
        <v>1311</v>
      </c>
      <c r="AA13" s="184">
        <v>1316</v>
      </c>
      <c r="AB13" s="184">
        <v>1390</v>
      </c>
      <c r="AC13" s="184">
        <v>1421</v>
      </c>
      <c r="AD13" s="184">
        <v>1527</v>
      </c>
      <c r="AE13" s="184">
        <v>1546</v>
      </c>
      <c r="AF13" s="184">
        <v>1502</v>
      </c>
      <c r="AG13" s="184">
        <v>1592</v>
      </c>
      <c r="AH13" s="184">
        <v>1711</v>
      </c>
      <c r="AI13" s="184">
        <v>1832</v>
      </c>
      <c r="AJ13" s="184">
        <v>1852</v>
      </c>
      <c r="AK13" s="184">
        <v>1926</v>
      </c>
      <c r="AL13" s="184">
        <v>1973</v>
      </c>
      <c r="AM13" s="184">
        <v>1945</v>
      </c>
      <c r="AN13" s="184">
        <v>2091</v>
      </c>
      <c r="AO13" s="184">
        <v>2180</v>
      </c>
      <c r="AP13" s="184">
        <v>2263</v>
      </c>
      <c r="AQ13" s="184">
        <v>2354</v>
      </c>
      <c r="AR13" s="184">
        <v>2403</v>
      </c>
    </row>
    <row r="14" spans="1:44" s="185" customFormat="1" ht="15" customHeight="1">
      <c r="A14" s="186" t="s">
        <v>45</v>
      </c>
      <c r="B14" s="187">
        <v>1545</v>
      </c>
      <c r="C14" s="187">
        <v>1588</v>
      </c>
      <c r="D14" s="187">
        <v>1668</v>
      </c>
      <c r="E14" s="187">
        <v>1722</v>
      </c>
      <c r="F14" s="187">
        <v>1826</v>
      </c>
      <c r="G14" s="187">
        <v>2014</v>
      </c>
      <c r="H14" s="187">
        <v>2134</v>
      </c>
      <c r="I14" s="187">
        <v>2232</v>
      </c>
      <c r="J14" s="187">
        <v>2394</v>
      </c>
      <c r="K14" s="187">
        <v>2402</v>
      </c>
      <c r="L14" s="187">
        <v>2403</v>
      </c>
      <c r="M14" s="187">
        <v>2499</v>
      </c>
      <c r="N14" s="187">
        <v>2643</v>
      </c>
      <c r="O14" s="187">
        <v>2851</v>
      </c>
      <c r="P14" s="187">
        <v>2816</v>
      </c>
      <c r="Q14" s="187">
        <v>2876</v>
      </c>
      <c r="R14" s="187">
        <v>3178</v>
      </c>
      <c r="S14" s="187">
        <v>3508</v>
      </c>
      <c r="T14" s="187">
        <v>3859</v>
      </c>
      <c r="U14" s="187">
        <v>4039</v>
      </c>
      <c r="V14" s="187">
        <v>4066</v>
      </c>
      <c r="W14" s="187">
        <v>4169</v>
      </c>
      <c r="X14" s="187">
        <v>4111</v>
      </c>
      <c r="Y14" s="187">
        <v>4073</v>
      </c>
      <c r="Z14" s="187">
        <v>4250</v>
      </c>
      <c r="AA14" s="187">
        <v>4428</v>
      </c>
      <c r="AB14" s="187">
        <v>4460</v>
      </c>
      <c r="AC14" s="187">
        <v>4729</v>
      </c>
      <c r="AD14" s="187">
        <v>4947</v>
      </c>
      <c r="AE14" s="187">
        <v>5161</v>
      </c>
      <c r="AF14" s="187">
        <v>5166</v>
      </c>
      <c r="AG14" s="187">
        <v>5334</v>
      </c>
      <c r="AH14" s="187">
        <v>5634</v>
      </c>
      <c r="AI14" s="187">
        <v>5985</v>
      </c>
      <c r="AJ14" s="187">
        <v>5907</v>
      </c>
      <c r="AK14" s="187">
        <v>6148</v>
      </c>
      <c r="AL14" s="187">
        <v>6368</v>
      </c>
      <c r="AM14" s="187">
        <v>6686</v>
      </c>
      <c r="AN14" s="187">
        <v>6880</v>
      </c>
      <c r="AO14" s="187">
        <v>6750</v>
      </c>
      <c r="AP14" s="187">
        <v>7138</v>
      </c>
      <c r="AQ14" s="187">
        <v>7325</v>
      </c>
      <c r="AR14" s="187">
        <v>7511</v>
      </c>
    </row>
    <row r="15" spans="1:44" ht="15" customHeight="1">
      <c r="A15" s="183" t="s">
        <v>46</v>
      </c>
      <c r="B15" s="184">
        <v>489</v>
      </c>
      <c r="C15" s="184">
        <v>526</v>
      </c>
      <c r="D15" s="184">
        <v>548</v>
      </c>
      <c r="E15" s="184">
        <v>565</v>
      </c>
      <c r="F15" s="184">
        <v>614</v>
      </c>
      <c r="G15" s="184">
        <v>710</v>
      </c>
      <c r="H15" s="184">
        <v>777</v>
      </c>
      <c r="I15" s="184">
        <v>806</v>
      </c>
      <c r="J15" s="184">
        <v>869</v>
      </c>
      <c r="K15" s="184">
        <v>845</v>
      </c>
      <c r="L15" s="184">
        <v>752</v>
      </c>
      <c r="M15" s="184">
        <v>820</v>
      </c>
      <c r="N15" s="184">
        <v>836</v>
      </c>
      <c r="O15" s="184">
        <v>884</v>
      </c>
      <c r="P15" s="184">
        <v>805</v>
      </c>
      <c r="Q15" s="184">
        <v>751</v>
      </c>
      <c r="R15" s="184">
        <v>835</v>
      </c>
      <c r="S15" s="184">
        <v>885</v>
      </c>
      <c r="T15" s="184">
        <v>933</v>
      </c>
      <c r="U15" s="184">
        <v>965</v>
      </c>
      <c r="V15" s="184">
        <v>985</v>
      </c>
      <c r="W15" s="184">
        <v>1007</v>
      </c>
      <c r="X15" s="184">
        <v>1052</v>
      </c>
      <c r="Y15" s="184">
        <v>983</v>
      </c>
      <c r="Z15" s="184">
        <v>1056</v>
      </c>
      <c r="AA15" s="184">
        <v>1080</v>
      </c>
      <c r="AB15" s="184">
        <v>1072</v>
      </c>
      <c r="AC15" s="184">
        <v>1161</v>
      </c>
      <c r="AD15" s="184">
        <v>1155</v>
      </c>
      <c r="AE15" s="184">
        <v>1271</v>
      </c>
      <c r="AF15" s="184">
        <v>1285</v>
      </c>
      <c r="AG15" s="184">
        <v>1364</v>
      </c>
      <c r="AH15" s="184">
        <v>1413</v>
      </c>
      <c r="AI15" s="184">
        <v>1404</v>
      </c>
      <c r="AJ15" s="184">
        <v>1416</v>
      </c>
      <c r="AK15" s="184">
        <v>1540</v>
      </c>
      <c r="AL15" s="184">
        <v>1578</v>
      </c>
      <c r="AM15" s="184">
        <v>1646</v>
      </c>
      <c r="AN15" s="184">
        <v>1614</v>
      </c>
      <c r="AO15" s="184">
        <v>1477</v>
      </c>
      <c r="AP15" s="184">
        <v>1650</v>
      </c>
      <c r="AQ15" s="184">
        <v>1642</v>
      </c>
      <c r="AR15" s="184">
        <v>1721</v>
      </c>
    </row>
    <row r="16" spans="1:44" ht="15" customHeight="1">
      <c r="A16" s="180" t="s">
        <v>47</v>
      </c>
      <c r="B16" s="181">
        <v>24</v>
      </c>
      <c r="C16" s="181">
        <v>24</v>
      </c>
      <c r="D16" s="181">
        <v>28</v>
      </c>
      <c r="E16" s="181">
        <v>28</v>
      </c>
      <c r="F16" s="181">
        <v>30</v>
      </c>
      <c r="G16" s="181">
        <v>34</v>
      </c>
      <c r="H16" s="181">
        <v>38</v>
      </c>
      <c r="I16" s="181">
        <v>44</v>
      </c>
      <c r="J16" s="181">
        <v>46</v>
      </c>
      <c r="K16" s="181">
        <v>44</v>
      </c>
      <c r="L16" s="181">
        <v>52</v>
      </c>
      <c r="M16" s="181">
        <v>46</v>
      </c>
      <c r="N16" s="181">
        <v>51</v>
      </c>
      <c r="O16" s="181">
        <v>66</v>
      </c>
      <c r="P16" s="181">
        <v>75</v>
      </c>
      <c r="Q16" s="181">
        <v>54</v>
      </c>
      <c r="R16" s="181">
        <v>51</v>
      </c>
      <c r="S16" s="181">
        <v>54</v>
      </c>
      <c r="T16" s="181">
        <v>73</v>
      </c>
      <c r="U16" s="181">
        <v>77</v>
      </c>
      <c r="V16" s="181">
        <v>66</v>
      </c>
      <c r="W16" s="181">
        <v>60</v>
      </c>
      <c r="X16" s="181">
        <v>72</v>
      </c>
      <c r="Y16" s="181">
        <v>78</v>
      </c>
      <c r="Z16" s="181">
        <v>87</v>
      </c>
      <c r="AA16" s="181">
        <v>89</v>
      </c>
      <c r="AB16" s="181">
        <v>83</v>
      </c>
      <c r="AC16" s="181">
        <v>51</v>
      </c>
      <c r="AD16" s="181">
        <v>69</v>
      </c>
      <c r="AE16" s="181">
        <v>78</v>
      </c>
      <c r="AF16" s="181">
        <v>72</v>
      </c>
      <c r="AG16" s="181">
        <v>75</v>
      </c>
      <c r="AH16" s="181">
        <v>83</v>
      </c>
      <c r="AI16" s="181">
        <v>86</v>
      </c>
      <c r="AJ16" s="181">
        <v>83</v>
      </c>
      <c r="AK16" s="181">
        <v>96</v>
      </c>
      <c r="AL16" s="181">
        <v>103</v>
      </c>
      <c r="AM16" s="181">
        <v>108</v>
      </c>
      <c r="AN16" s="181">
        <v>112</v>
      </c>
      <c r="AO16" s="181">
        <v>118</v>
      </c>
      <c r="AP16" s="181">
        <v>120</v>
      </c>
      <c r="AQ16" s="181">
        <v>119</v>
      </c>
      <c r="AR16" s="181">
        <v>125</v>
      </c>
    </row>
    <row r="17" spans="1:44" ht="15" customHeight="1">
      <c r="A17" s="183" t="s">
        <v>48</v>
      </c>
      <c r="B17" s="184">
        <v>147</v>
      </c>
      <c r="C17" s="184">
        <v>155</v>
      </c>
      <c r="D17" s="184">
        <v>159</v>
      </c>
      <c r="E17" s="184">
        <v>167</v>
      </c>
      <c r="F17" s="184">
        <v>178</v>
      </c>
      <c r="G17" s="184">
        <v>200</v>
      </c>
      <c r="H17" s="184">
        <v>215</v>
      </c>
      <c r="I17" s="184">
        <v>227</v>
      </c>
      <c r="J17" s="184">
        <v>249</v>
      </c>
      <c r="K17" s="184">
        <v>271</v>
      </c>
      <c r="L17" s="184">
        <v>287</v>
      </c>
      <c r="M17" s="184">
        <v>306</v>
      </c>
      <c r="N17" s="184">
        <v>338</v>
      </c>
      <c r="O17" s="184">
        <v>381</v>
      </c>
      <c r="P17" s="184">
        <v>383</v>
      </c>
      <c r="Q17" s="184">
        <v>398</v>
      </c>
      <c r="R17" s="184">
        <v>426</v>
      </c>
      <c r="S17" s="184">
        <v>484</v>
      </c>
      <c r="T17" s="184">
        <v>520</v>
      </c>
      <c r="U17" s="184">
        <v>554</v>
      </c>
      <c r="V17" s="184">
        <v>529</v>
      </c>
      <c r="W17" s="184">
        <v>526</v>
      </c>
      <c r="X17" s="184">
        <v>502</v>
      </c>
      <c r="Y17" s="184">
        <v>534</v>
      </c>
      <c r="Z17" s="184">
        <v>575</v>
      </c>
      <c r="AA17" s="184">
        <v>582</v>
      </c>
      <c r="AB17" s="184">
        <v>606</v>
      </c>
      <c r="AC17" s="184">
        <v>646</v>
      </c>
      <c r="AD17" s="184">
        <v>678</v>
      </c>
      <c r="AE17" s="184">
        <v>704</v>
      </c>
      <c r="AF17" s="184">
        <v>709</v>
      </c>
      <c r="AG17" s="184">
        <v>721</v>
      </c>
      <c r="AH17" s="184">
        <v>765</v>
      </c>
      <c r="AI17" s="184">
        <v>813</v>
      </c>
      <c r="AJ17" s="184">
        <v>798</v>
      </c>
      <c r="AK17" s="184">
        <v>842</v>
      </c>
      <c r="AL17" s="184">
        <v>881</v>
      </c>
      <c r="AM17" s="184">
        <v>935</v>
      </c>
      <c r="AN17" s="184">
        <v>967</v>
      </c>
      <c r="AO17" s="184">
        <v>992</v>
      </c>
      <c r="AP17" s="184">
        <v>1047</v>
      </c>
      <c r="AQ17" s="184">
        <v>1101</v>
      </c>
      <c r="AR17" s="184">
        <v>1132</v>
      </c>
    </row>
    <row r="18" spans="1:44" ht="15" customHeight="1">
      <c r="A18" s="180" t="s">
        <v>49</v>
      </c>
      <c r="B18" s="181">
        <v>9</v>
      </c>
      <c r="C18" s="181">
        <v>9</v>
      </c>
      <c r="D18" s="181">
        <v>9</v>
      </c>
      <c r="E18" s="181">
        <v>11</v>
      </c>
      <c r="F18" s="181">
        <v>11</v>
      </c>
      <c r="G18" s="181">
        <v>15</v>
      </c>
      <c r="H18" s="181">
        <v>17</v>
      </c>
      <c r="I18" s="181">
        <v>21</v>
      </c>
      <c r="J18" s="181">
        <v>21</v>
      </c>
      <c r="K18" s="181">
        <v>21</v>
      </c>
      <c r="L18" s="181">
        <v>19</v>
      </c>
      <c r="M18" s="181">
        <v>22</v>
      </c>
      <c r="N18" s="181">
        <v>27</v>
      </c>
      <c r="O18" s="181">
        <v>32</v>
      </c>
      <c r="P18" s="181">
        <v>28</v>
      </c>
      <c r="Q18" s="181">
        <v>32</v>
      </c>
      <c r="R18" s="181">
        <v>34</v>
      </c>
      <c r="S18" s="181">
        <v>36</v>
      </c>
      <c r="T18" s="181">
        <v>42</v>
      </c>
      <c r="U18" s="181">
        <v>47</v>
      </c>
      <c r="V18" s="181">
        <v>52</v>
      </c>
      <c r="W18" s="181">
        <v>56</v>
      </c>
      <c r="X18" s="181">
        <v>60</v>
      </c>
      <c r="Y18" s="181">
        <v>64</v>
      </c>
      <c r="Z18" s="181">
        <v>67</v>
      </c>
      <c r="AA18" s="181">
        <v>77</v>
      </c>
      <c r="AB18" s="181">
        <v>82</v>
      </c>
      <c r="AC18" s="181">
        <v>96</v>
      </c>
      <c r="AD18" s="181">
        <v>108</v>
      </c>
      <c r="AE18" s="181">
        <v>113</v>
      </c>
      <c r="AF18" s="181">
        <v>128</v>
      </c>
      <c r="AG18" s="181">
        <v>129</v>
      </c>
      <c r="AH18" s="181">
        <v>130</v>
      </c>
      <c r="AI18" s="181">
        <v>140</v>
      </c>
      <c r="AJ18" s="181">
        <v>130</v>
      </c>
      <c r="AK18" s="181">
        <v>149</v>
      </c>
      <c r="AL18" s="181">
        <v>172</v>
      </c>
      <c r="AM18" s="181">
        <v>185</v>
      </c>
      <c r="AN18" s="181">
        <v>194</v>
      </c>
      <c r="AO18" s="181">
        <v>198</v>
      </c>
      <c r="AP18" s="181">
        <v>219</v>
      </c>
      <c r="AQ18" s="181">
        <v>215</v>
      </c>
      <c r="AR18" s="181">
        <v>227</v>
      </c>
    </row>
    <row r="19" spans="1:44" ht="15" customHeight="1">
      <c r="A19" s="183" t="s">
        <v>50</v>
      </c>
      <c r="B19" s="184">
        <v>82</v>
      </c>
      <c r="C19" s="184">
        <v>74</v>
      </c>
      <c r="D19" s="184">
        <v>103</v>
      </c>
      <c r="E19" s="184">
        <v>103</v>
      </c>
      <c r="F19" s="184">
        <v>98</v>
      </c>
      <c r="G19" s="184">
        <v>95</v>
      </c>
      <c r="H19" s="184">
        <v>93</v>
      </c>
      <c r="I19" s="184">
        <v>132</v>
      </c>
      <c r="J19" s="184">
        <v>140</v>
      </c>
      <c r="K19" s="184">
        <v>137</v>
      </c>
      <c r="L19" s="184">
        <v>111</v>
      </c>
      <c r="M19" s="184">
        <v>109</v>
      </c>
      <c r="N19" s="184">
        <v>103</v>
      </c>
      <c r="O19" s="184">
        <v>111</v>
      </c>
      <c r="P19" s="184">
        <v>134</v>
      </c>
      <c r="Q19" s="184">
        <v>139</v>
      </c>
      <c r="R19" s="184">
        <v>142</v>
      </c>
      <c r="S19" s="184">
        <v>165</v>
      </c>
      <c r="T19" s="184">
        <v>199</v>
      </c>
      <c r="U19" s="184">
        <v>178</v>
      </c>
      <c r="V19" s="184">
        <v>202</v>
      </c>
      <c r="W19" s="184">
        <v>176</v>
      </c>
      <c r="X19" s="184">
        <v>208</v>
      </c>
      <c r="Y19" s="184">
        <v>228</v>
      </c>
      <c r="Z19" s="184">
        <v>240</v>
      </c>
      <c r="AA19" s="184">
        <v>221</v>
      </c>
      <c r="AB19" s="184">
        <v>177</v>
      </c>
      <c r="AC19" s="184">
        <v>184</v>
      </c>
      <c r="AD19" s="184">
        <v>211</v>
      </c>
      <c r="AE19" s="184">
        <v>242</v>
      </c>
      <c r="AF19" s="184">
        <v>218</v>
      </c>
      <c r="AG19" s="184">
        <v>212</v>
      </c>
      <c r="AH19" s="184">
        <v>284</v>
      </c>
      <c r="AI19" s="184">
        <v>344</v>
      </c>
      <c r="AJ19" s="184">
        <v>282</v>
      </c>
      <c r="AK19" s="184">
        <v>264</v>
      </c>
      <c r="AL19" s="184">
        <v>234</v>
      </c>
      <c r="AM19" s="184">
        <v>227</v>
      </c>
      <c r="AN19" s="184">
        <v>239</v>
      </c>
      <c r="AO19" s="184">
        <v>264</v>
      </c>
      <c r="AP19" s="184">
        <v>268</v>
      </c>
      <c r="AQ19" s="184">
        <v>254</v>
      </c>
      <c r="AR19" s="184">
        <v>217</v>
      </c>
    </row>
    <row r="20" spans="1:44" ht="15" customHeight="1">
      <c r="A20" s="180" t="s">
        <v>51</v>
      </c>
      <c r="B20" s="181">
        <v>186</v>
      </c>
      <c r="C20" s="181">
        <v>190</v>
      </c>
      <c r="D20" s="181">
        <v>200</v>
      </c>
      <c r="E20" s="181">
        <v>212</v>
      </c>
      <c r="F20" s="181">
        <v>224</v>
      </c>
      <c r="G20" s="181">
        <v>246</v>
      </c>
      <c r="H20" s="181">
        <v>270</v>
      </c>
      <c r="I20" s="181">
        <v>275</v>
      </c>
      <c r="J20" s="181">
        <v>293</v>
      </c>
      <c r="K20" s="181">
        <v>295</v>
      </c>
      <c r="L20" s="181">
        <v>306</v>
      </c>
      <c r="M20" s="181">
        <v>307</v>
      </c>
      <c r="N20" s="181">
        <v>320</v>
      </c>
      <c r="O20" s="181">
        <v>352</v>
      </c>
      <c r="P20" s="181">
        <v>347</v>
      </c>
      <c r="Q20" s="181">
        <v>383</v>
      </c>
      <c r="R20" s="181">
        <v>417</v>
      </c>
      <c r="S20" s="181">
        <v>441</v>
      </c>
      <c r="T20" s="181">
        <v>507</v>
      </c>
      <c r="U20" s="181">
        <v>556</v>
      </c>
      <c r="V20" s="181">
        <v>560</v>
      </c>
      <c r="W20" s="181">
        <v>586</v>
      </c>
      <c r="X20" s="181">
        <v>518</v>
      </c>
      <c r="Y20" s="181">
        <v>480</v>
      </c>
      <c r="Z20" s="181">
        <v>462</v>
      </c>
      <c r="AA20" s="181">
        <v>463</v>
      </c>
      <c r="AB20" s="181">
        <v>507</v>
      </c>
      <c r="AC20" s="181">
        <v>517</v>
      </c>
      <c r="AD20" s="181">
        <v>531</v>
      </c>
      <c r="AE20" s="181">
        <v>507</v>
      </c>
      <c r="AF20" s="181">
        <v>503</v>
      </c>
      <c r="AG20" s="181">
        <v>514</v>
      </c>
      <c r="AH20" s="181">
        <v>529</v>
      </c>
      <c r="AI20" s="181">
        <v>572</v>
      </c>
      <c r="AJ20" s="181">
        <v>572</v>
      </c>
      <c r="AK20" s="181">
        <v>604</v>
      </c>
      <c r="AL20" s="181">
        <v>631</v>
      </c>
      <c r="AM20" s="181">
        <v>653</v>
      </c>
      <c r="AN20" s="181">
        <v>673</v>
      </c>
      <c r="AO20" s="181">
        <v>678</v>
      </c>
      <c r="AP20" s="181">
        <v>703</v>
      </c>
      <c r="AQ20" s="181">
        <v>724</v>
      </c>
      <c r="AR20" s="181">
        <v>744</v>
      </c>
    </row>
    <row r="21" spans="1:44" ht="15" customHeight="1">
      <c r="A21" s="183" t="s">
        <v>52</v>
      </c>
      <c r="B21" s="184">
        <v>158</v>
      </c>
      <c r="C21" s="184">
        <v>155</v>
      </c>
      <c r="D21" s="184">
        <v>158</v>
      </c>
      <c r="E21" s="184">
        <v>166</v>
      </c>
      <c r="F21" s="184">
        <v>172</v>
      </c>
      <c r="G21" s="184">
        <v>180</v>
      </c>
      <c r="H21" s="184">
        <v>178</v>
      </c>
      <c r="I21" s="184">
        <v>189</v>
      </c>
      <c r="J21" s="184">
        <v>197</v>
      </c>
      <c r="K21" s="184">
        <v>200</v>
      </c>
      <c r="L21" s="184">
        <v>169</v>
      </c>
      <c r="M21" s="184">
        <v>170</v>
      </c>
      <c r="N21" s="184">
        <v>184</v>
      </c>
      <c r="O21" s="184">
        <v>199</v>
      </c>
      <c r="P21" s="184">
        <v>200</v>
      </c>
      <c r="Q21" s="184">
        <v>195</v>
      </c>
      <c r="R21" s="184">
        <v>198</v>
      </c>
      <c r="S21" s="184">
        <v>213</v>
      </c>
      <c r="T21" s="184">
        <v>229</v>
      </c>
      <c r="U21" s="184">
        <v>242</v>
      </c>
      <c r="V21" s="184">
        <v>249</v>
      </c>
      <c r="W21" s="184">
        <v>276</v>
      </c>
      <c r="X21" s="184">
        <v>297</v>
      </c>
      <c r="Y21" s="184">
        <v>305</v>
      </c>
      <c r="Z21" s="184">
        <v>317</v>
      </c>
      <c r="AA21" s="184">
        <v>329</v>
      </c>
      <c r="AB21" s="184">
        <v>334</v>
      </c>
      <c r="AC21" s="184">
        <v>348</v>
      </c>
      <c r="AD21" s="184">
        <v>372</v>
      </c>
      <c r="AE21" s="184">
        <v>396</v>
      </c>
      <c r="AF21" s="184">
        <v>411</v>
      </c>
      <c r="AG21" s="184">
        <v>423</v>
      </c>
      <c r="AH21" s="184">
        <v>441</v>
      </c>
      <c r="AI21" s="184">
        <v>456</v>
      </c>
      <c r="AJ21" s="184">
        <v>443</v>
      </c>
      <c r="AK21" s="184">
        <v>477</v>
      </c>
      <c r="AL21" s="184">
        <v>498</v>
      </c>
      <c r="AM21" s="184">
        <v>520</v>
      </c>
      <c r="AN21" s="184">
        <v>534</v>
      </c>
      <c r="AO21" s="184">
        <v>543</v>
      </c>
      <c r="AP21" s="184">
        <v>570</v>
      </c>
      <c r="AQ21" s="184">
        <v>600</v>
      </c>
      <c r="AR21" s="184">
        <v>619</v>
      </c>
    </row>
    <row r="22" spans="1:44" ht="15" customHeight="1">
      <c r="A22" s="180" t="s">
        <v>53</v>
      </c>
      <c r="B22" s="181">
        <v>31</v>
      </c>
      <c r="C22" s="181">
        <v>29</v>
      </c>
      <c r="D22" s="181">
        <v>31</v>
      </c>
      <c r="E22" s="181">
        <v>33</v>
      </c>
      <c r="F22" s="181">
        <v>35</v>
      </c>
      <c r="G22" s="181">
        <v>42</v>
      </c>
      <c r="H22" s="181">
        <v>44</v>
      </c>
      <c r="I22" s="181">
        <v>44</v>
      </c>
      <c r="J22" s="181">
        <v>50</v>
      </c>
      <c r="K22" s="181">
        <v>50</v>
      </c>
      <c r="L22" s="181">
        <v>95</v>
      </c>
      <c r="M22" s="181">
        <v>103</v>
      </c>
      <c r="N22" s="181">
        <v>114</v>
      </c>
      <c r="O22" s="181">
        <v>127</v>
      </c>
      <c r="P22" s="181">
        <v>145</v>
      </c>
      <c r="Q22" s="181">
        <v>148</v>
      </c>
      <c r="R22" s="181">
        <v>159</v>
      </c>
      <c r="S22" s="181">
        <v>184</v>
      </c>
      <c r="T22" s="181">
        <v>200</v>
      </c>
      <c r="U22" s="181">
        <v>215</v>
      </c>
      <c r="V22" s="181">
        <v>209</v>
      </c>
      <c r="W22" s="181">
        <v>220</v>
      </c>
      <c r="X22" s="181">
        <v>207</v>
      </c>
      <c r="Y22" s="181">
        <v>211</v>
      </c>
      <c r="Z22" s="181">
        <v>230</v>
      </c>
      <c r="AA22" s="181">
        <v>235</v>
      </c>
      <c r="AB22" s="181">
        <v>247</v>
      </c>
      <c r="AC22" s="181">
        <v>264</v>
      </c>
      <c r="AD22" s="181">
        <v>299</v>
      </c>
      <c r="AE22" s="181">
        <v>325</v>
      </c>
      <c r="AF22" s="181">
        <v>335</v>
      </c>
      <c r="AG22" s="181">
        <v>367</v>
      </c>
      <c r="AH22" s="181">
        <v>402</v>
      </c>
      <c r="AI22" s="181">
        <v>449</v>
      </c>
      <c r="AJ22" s="181">
        <v>479</v>
      </c>
      <c r="AK22" s="181">
        <v>524</v>
      </c>
      <c r="AL22" s="181">
        <v>547</v>
      </c>
      <c r="AM22" s="181">
        <v>605</v>
      </c>
      <c r="AN22" s="181">
        <v>662</v>
      </c>
      <c r="AO22" s="181">
        <v>659</v>
      </c>
      <c r="AP22" s="181">
        <v>674</v>
      </c>
      <c r="AQ22" s="181">
        <v>695</v>
      </c>
      <c r="AR22" s="181">
        <v>710</v>
      </c>
    </row>
    <row r="23" spans="1:44" ht="15" customHeight="1">
      <c r="A23" s="183" t="s">
        <v>54</v>
      </c>
      <c r="B23" s="184">
        <v>95</v>
      </c>
      <c r="C23" s="184">
        <v>101</v>
      </c>
      <c r="D23" s="184">
        <v>104</v>
      </c>
      <c r="E23" s="184">
        <v>109</v>
      </c>
      <c r="F23" s="184">
        <v>115</v>
      </c>
      <c r="G23" s="184">
        <v>119</v>
      </c>
      <c r="H23" s="184">
        <v>124</v>
      </c>
      <c r="I23" s="184">
        <v>131</v>
      </c>
      <c r="J23" s="184">
        <v>136</v>
      </c>
      <c r="K23" s="184">
        <v>142</v>
      </c>
      <c r="L23" s="184">
        <v>144</v>
      </c>
      <c r="M23" s="184">
        <v>154</v>
      </c>
      <c r="N23" s="184">
        <v>161</v>
      </c>
      <c r="O23" s="184">
        <v>167</v>
      </c>
      <c r="P23" s="184">
        <v>161</v>
      </c>
      <c r="Q23" s="184">
        <v>165</v>
      </c>
      <c r="R23" s="184">
        <v>170</v>
      </c>
      <c r="S23" s="184">
        <v>176</v>
      </c>
      <c r="T23" s="184">
        <v>188</v>
      </c>
      <c r="U23" s="184">
        <v>193</v>
      </c>
      <c r="V23" s="184">
        <v>209</v>
      </c>
      <c r="W23" s="184">
        <v>220</v>
      </c>
      <c r="X23" s="184">
        <v>232</v>
      </c>
      <c r="Y23" s="184">
        <v>244</v>
      </c>
      <c r="Z23" s="184">
        <v>236</v>
      </c>
      <c r="AA23" s="184">
        <v>254</v>
      </c>
      <c r="AB23" s="184">
        <v>258</v>
      </c>
      <c r="AC23" s="184">
        <v>272</v>
      </c>
      <c r="AD23" s="184">
        <v>288</v>
      </c>
      <c r="AE23" s="184">
        <v>300</v>
      </c>
      <c r="AF23" s="184">
        <v>313</v>
      </c>
      <c r="AG23" s="184">
        <v>323</v>
      </c>
      <c r="AH23" s="184">
        <v>334</v>
      </c>
      <c r="AI23" s="184">
        <v>347</v>
      </c>
      <c r="AJ23" s="184">
        <v>361</v>
      </c>
      <c r="AK23" s="184">
        <v>369</v>
      </c>
      <c r="AL23" s="184">
        <v>384</v>
      </c>
      <c r="AM23" s="184">
        <v>399</v>
      </c>
      <c r="AN23" s="184">
        <v>414</v>
      </c>
      <c r="AO23" s="184">
        <v>426</v>
      </c>
      <c r="AP23" s="184">
        <v>439</v>
      </c>
      <c r="AQ23" s="184">
        <v>456</v>
      </c>
      <c r="AR23" s="184">
        <v>474</v>
      </c>
    </row>
    <row r="24" spans="1:44" ht="15" customHeight="1">
      <c r="A24" s="180" t="s">
        <v>55</v>
      </c>
      <c r="B24" s="181">
        <v>30</v>
      </c>
      <c r="C24" s="181">
        <v>28</v>
      </c>
      <c r="D24" s="181">
        <v>29</v>
      </c>
      <c r="E24" s="181">
        <v>29</v>
      </c>
      <c r="F24" s="181">
        <v>31</v>
      </c>
      <c r="G24" s="181">
        <v>31</v>
      </c>
      <c r="H24" s="181">
        <v>33</v>
      </c>
      <c r="I24" s="181">
        <v>36</v>
      </c>
      <c r="J24" s="181">
        <v>35</v>
      </c>
      <c r="K24" s="181">
        <v>36</v>
      </c>
      <c r="L24" s="181">
        <v>40</v>
      </c>
      <c r="M24" s="181">
        <v>44</v>
      </c>
      <c r="N24" s="181">
        <v>54</v>
      </c>
      <c r="O24" s="181">
        <v>48</v>
      </c>
      <c r="P24" s="181">
        <v>45</v>
      </c>
      <c r="Q24" s="181">
        <v>79</v>
      </c>
      <c r="R24" s="181">
        <v>96</v>
      </c>
      <c r="S24" s="181">
        <v>107</v>
      </c>
      <c r="T24" s="181">
        <v>227</v>
      </c>
      <c r="U24" s="181">
        <v>252</v>
      </c>
      <c r="V24" s="181">
        <v>262</v>
      </c>
      <c r="W24" s="181">
        <v>289</v>
      </c>
      <c r="X24" s="181">
        <v>278</v>
      </c>
      <c r="Y24" s="181">
        <v>266</v>
      </c>
      <c r="Z24" s="181">
        <v>273</v>
      </c>
      <c r="AA24" s="181">
        <v>316</v>
      </c>
      <c r="AB24" s="181">
        <v>314</v>
      </c>
      <c r="AC24" s="181">
        <v>329</v>
      </c>
      <c r="AD24" s="181">
        <v>331</v>
      </c>
      <c r="AE24" s="181">
        <v>341</v>
      </c>
      <c r="AF24" s="181">
        <v>291</v>
      </c>
      <c r="AG24" s="181">
        <v>280</v>
      </c>
      <c r="AH24" s="181">
        <v>291</v>
      </c>
      <c r="AI24" s="181">
        <v>334</v>
      </c>
      <c r="AJ24" s="181">
        <v>281</v>
      </c>
      <c r="AK24" s="181">
        <v>269</v>
      </c>
      <c r="AL24" s="181">
        <v>277</v>
      </c>
      <c r="AM24" s="181">
        <v>300</v>
      </c>
      <c r="AN24" s="181">
        <v>301</v>
      </c>
      <c r="AO24" s="181">
        <v>288</v>
      </c>
      <c r="AP24" s="181">
        <v>345</v>
      </c>
      <c r="AQ24" s="181">
        <v>375</v>
      </c>
      <c r="AR24" s="181">
        <v>402</v>
      </c>
    </row>
    <row r="25" spans="1:44" ht="15" customHeight="1">
      <c r="A25" s="183" t="s">
        <v>56</v>
      </c>
      <c r="B25" s="184">
        <v>152</v>
      </c>
      <c r="C25" s="184">
        <v>158</v>
      </c>
      <c r="D25" s="184">
        <v>167</v>
      </c>
      <c r="E25" s="184">
        <v>167</v>
      </c>
      <c r="F25" s="184">
        <v>169</v>
      </c>
      <c r="G25" s="184">
        <v>180</v>
      </c>
      <c r="H25" s="184">
        <v>178</v>
      </c>
      <c r="I25" s="184">
        <v>167</v>
      </c>
      <c r="J25" s="184">
        <v>181</v>
      </c>
      <c r="K25" s="184">
        <v>178</v>
      </c>
      <c r="L25" s="184">
        <v>186</v>
      </c>
      <c r="M25" s="184">
        <v>174</v>
      </c>
      <c r="N25" s="184">
        <v>207</v>
      </c>
      <c r="O25" s="184">
        <v>218</v>
      </c>
      <c r="P25" s="184">
        <v>222</v>
      </c>
      <c r="Q25" s="184">
        <v>250</v>
      </c>
      <c r="R25" s="184">
        <v>313</v>
      </c>
      <c r="S25" s="184">
        <v>335</v>
      </c>
      <c r="T25" s="184">
        <v>315</v>
      </c>
      <c r="U25" s="184">
        <v>318</v>
      </c>
      <c r="V25" s="184">
        <v>336</v>
      </c>
      <c r="W25" s="184">
        <v>341</v>
      </c>
      <c r="X25" s="184">
        <v>320</v>
      </c>
      <c r="Y25" s="184">
        <v>319</v>
      </c>
      <c r="Z25" s="184">
        <v>313</v>
      </c>
      <c r="AA25" s="184">
        <v>326</v>
      </c>
      <c r="AB25" s="184">
        <v>360</v>
      </c>
      <c r="AC25" s="184">
        <v>384</v>
      </c>
      <c r="AD25" s="184">
        <v>406</v>
      </c>
      <c r="AE25" s="184">
        <v>410</v>
      </c>
      <c r="AF25" s="184">
        <v>406</v>
      </c>
      <c r="AG25" s="184">
        <v>380</v>
      </c>
      <c r="AH25" s="184">
        <v>406</v>
      </c>
      <c r="AI25" s="184">
        <v>451</v>
      </c>
      <c r="AJ25" s="184">
        <v>449</v>
      </c>
      <c r="AK25" s="184">
        <v>449</v>
      </c>
      <c r="AL25" s="184">
        <v>446</v>
      </c>
      <c r="AM25" s="184">
        <v>460</v>
      </c>
      <c r="AN25" s="184">
        <v>485</v>
      </c>
      <c r="AO25" s="184">
        <v>491</v>
      </c>
      <c r="AP25" s="184">
        <v>516</v>
      </c>
      <c r="AQ25" s="184">
        <v>581</v>
      </c>
      <c r="AR25" s="184">
        <v>623</v>
      </c>
    </row>
    <row r="26" spans="1:44" ht="15" customHeight="1" thickBot="1">
      <c r="A26" s="188" t="s">
        <v>57</v>
      </c>
      <c r="B26" s="189">
        <v>142</v>
      </c>
      <c r="C26" s="189">
        <v>139</v>
      </c>
      <c r="D26" s="189">
        <v>132</v>
      </c>
      <c r="E26" s="189">
        <v>132</v>
      </c>
      <c r="F26" s="189">
        <v>149</v>
      </c>
      <c r="G26" s="189">
        <v>162</v>
      </c>
      <c r="H26" s="189">
        <v>167</v>
      </c>
      <c r="I26" s="189">
        <v>160</v>
      </c>
      <c r="J26" s="189">
        <v>177</v>
      </c>
      <c r="K26" s="189">
        <v>183</v>
      </c>
      <c r="L26" s="189">
        <v>242</v>
      </c>
      <c r="M26" s="189">
        <v>244</v>
      </c>
      <c r="N26" s="189">
        <v>248</v>
      </c>
      <c r="O26" s="189">
        <v>266</v>
      </c>
      <c r="P26" s="189">
        <v>271</v>
      </c>
      <c r="Q26" s="189">
        <v>282</v>
      </c>
      <c r="R26" s="189">
        <v>337</v>
      </c>
      <c r="S26" s="189">
        <v>428</v>
      </c>
      <c r="T26" s="189">
        <v>426</v>
      </c>
      <c r="U26" s="189">
        <v>442</v>
      </c>
      <c r="V26" s="189">
        <v>407</v>
      </c>
      <c r="W26" s="189">
        <v>412</v>
      </c>
      <c r="X26" s="189">
        <v>365</v>
      </c>
      <c r="Y26" s="189">
        <v>361</v>
      </c>
      <c r="Z26" s="189">
        <v>394</v>
      </c>
      <c r="AA26" s="189">
        <v>456</v>
      </c>
      <c r="AB26" s="189">
        <v>420</v>
      </c>
      <c r="AC26" s="189">
        <v>477</v>
      </c>
      <c r="AD26" s="189">
        <v>499</v>
      </c>
      <c r="AE26" s="189">
        <v>474</v>
      </c>
      <c r="AF26" s="189">
        <v>495</v>
      </c>
      <c r="AG26" s="189">
        <v>546</v>
      </c>
      <c r="AH26" s="189">
        <v>556</v>
      </c>
      <c r="AI26" s="189">
        <v>589</v>
      </c>
      <c r="AJ26" s="189">
        <v>613</v>
      </c>
      <c r="AK26" s="189">
        <v>565</v>
      </c>
      <c r="AL26" s="189">
        <v>617</v>
      </c>
      <c r="AM26" s="189">
        <v>648</v>
      </c>
      <c r="AN26" s="189">
        <v>685</v>
      </c>
      <c r="AO26" s="189">
        <v>616</v>
      </c>
      <c r="AP26" s="189">
        <v>587</v>
      </c>
      <c r="AQ26" s="189">
        <v>563</v>
      </c>
      <c r="AR26" s="189">
        <v>517</v>
      </c>
    </row>
    <row r="27" spans="1:44" ht="15" customHeight="1">
      <c r="A27" s="191" t="s">
        <v>103</v>
      </c>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82"/>
      <c r="AP27" s="182"/>
      <c r="AQ27" s="182"/>
      <c r="AR27" s="182"/>
    </row>
    <row r="28" spans="2:44" ht="12.75">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82"/>
      <c r="AP28" s="182"/>
      <c r="AQ28" s="182"/>
      <c r="AR28" s="182"/>
    </row>
    <row r="29" spans="1:44" ht="12.75">
      <c r="A29" s="193"/>
      <c r="B29" s="194"/>
      <c r="C29" s="194"/>
      <c r="D29" s="194"/>
      <c r="E29" s="195"/>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82"/>
      <c r="AP29" s="182"/>
      <c r="AQ29" s="182"/>
      <c r="AR29" s="182"/>
    </row>
    <row r="30" spans="1:44" ht="12.75">
      <c r="A30" s="193"/>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row>
    <row r="33" spans="12:14" ht="12.75">
      <c r="L33" s="197"/>
      <c r="M33" s="197"/>
      <c r="N33" s="197"/>
    </row>
    <row r="34" spans="10:14" ht="12.75">
      <c r="J34" s="197"/>
      <c r="K34" s="197"/>
      <c r="L34" s="197"/>
      <c r="M34" s="197"/>
      <c r="N34" s="197"/>
    </row>
  </sheetData>
  <sheetProtection/>
  <mergeCells count="1">
    <mergeCell ref="AN3:AQ3"/>
  </mergeCell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BG48"/>
  <sheetViews>
    <sheetView showGridLines="0" zoomScalePageLayoutView="0" workbookViewId="0" topLeftCell="A1">
      <pane xSplit="1" ySplit="6" topLeftCell="J7"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2.75"/>
  <cols>
    <col min="1" max="1" width="61.421875" style="182" customWidth="1"/>
    <col min="2" max="15" width="10.28125" style="196" customWidth="1"/>
    <col min="16" max="19" width="10.28125" style="182" customWidth="1"/>
    <col min="20" max="16384" width="9.140625" style="210" customWidth="1"/>
  </cols>
  <sheetData>
    <row r="1" spans="1:59" s="200" customFormat="1" ht="15" customHeight="1">
      <c r="A1" s="110"/>
      <c r="B1" s="110"/>
      <c r="C1" s="110"/>
      <c r="D1" s="110"/>
      <c r="E1" s="110"/>
      <c r="F1" s="110"/>
      <c r="G1" s="110"/>
      <c r="H1" s="110"/>
      <c r="I1" s="110"/>
      <c r="J1" s="110"/>
      <c r="K1" s="110"/>
      <c r="L1" s="110"/>
      <c r="M1" s="110"/>
      <c r="N1" s="110"/>
      <c r="O1" s="110"/>
      <c r="P1" s="110"/>
      <c r="Q1" s="110"/>
      <c r="R1" s="110"/>
      <c r="S1" s="110"/>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row>
    <row r="2" spans="1:59" s="200" customFormat="1" ht="15" customHeight="1">
      <c r="A2" s="174" t="s">
        <v>80</v>
      </c>
      <c r="B2" s="110"/>
      <c r="C2" s="110"/>
      <c r="D2" s="110"/>
      <c r="E2" s="110"/>
      <c r="F2" s="110"/>
      <c r="G2" s="110"/>
      <c r="H2" s="110"/>
      <c r="I2" s="110"/>
      <c r="J2" s="110"/>
      <c r="K2" s="110"/>
      <c r="L2" s="110"/>
      <c r="M2" s="110"/>
      <c r="N2" s="110"/>
      <c r="O2" s="110"/>
      <c r="P2" s="110"/>
      <c r="Q2" s="110"/>
      <c r="R2" s="110"/>
      <c r="S2" s="110"/>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323"/>
      <c r="BD2" s="324"/>
      <c r="BE2" s="324"/>
      <c r="BF2" s="324"/>
      <c r="BG2" s="175"/>
    </row>
    <row r="3" spans="1:59" s="200" customFormat="1" ht="30" customHeight="1">
      <c r="A3" s="114" t="s">
        <v>138</v>
      </c>
      <c r="B3" s="110"/>
      <c r="C3" s="110"/>
      <c r="D3" s="110"/>
      <c r="E3" s="110"/>
      <c r="F3" s="110"/>
      <c r="G3" s="110"/>
      <c r="H3" s="110"/>
      <c r="I3" s="110"/>
      <c r="J3" s="110"/>
      <c r="K3" s="110"/>
      <c r="L3" s="110"/>
      <c r="M3" s="307"/>
      <c r="N3" s="322" t="s">
        <v>106</v>
      </c>
      <c r="O3" s="322"/>
      <c r="P3" s="322"/>
      <c r="Q3" s="322"/>
      <c r="R3" s="110"/>
      <c r="S3" s="110"/>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325"/>
      <c r="BD3" s="325"/>
      <c r="BE3" s="325"/>
      <c r="BF3" s="325"/>
      <c r="BG3" s="175"/>
    </row>
    <row r="4" spans="1:59" s="201" customFormat="1" ht="15" customHeight="1">
      <c r="A4" s="110" t="s">
        <v>173</v>
      </c>
      <c r="B4" s="110"/>
      <c r="C4" s="110"/>
      <c r="D4" s="110"/>
      <c r="E4" s="110"/>
      <c r="F4" s="110"/>
      <c r="G4" s="110"/>
      <c r="H4" s="110"/>
      <c r="I4" s="110"/>
      <c r="J4" s="110"/>
      <c r="K4" s="110"/>
      <c r="L4" s="110"/>
      <c r="M4" s="110"/>
      <c r="N4" s="110"/>
      <c r="O4" s="110"/>
      <c r="P4" s="110"/>
      <c r="Q4" s="110"/>
      <c r="R4" s="110"/>
      <c r="S4" s="110"/>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row>
    <row r="5" spans="1:58" s="201" customFormat="1" ht="15" customHeight="1">
      <c r="A5" s="175"/>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3"/>
      <c r="AK5" s="202"/>
      <c r="AL5" s="202"/>
      <c r="AM5" s="202"/>
      <c r="AN5" s="202"/>
      <c r="AO5" s="202"/>
      <c r="AP5" s="202"/>
      <c r="AQ5" s="202"/>
      <c r="AR5" s="202"/>
      <c r="AS5" s="202"/>
      <c r="AT5" s="202"/>
      <c r="AU5" s="202"/>
      <c r="AV5" s="204"/>
      <c r="AW5" s="204"/>
      <c r="AX5" s="204"/>
      <c r="AY5" s="204"/>
      <c r="AZ5" s="204"/>
      <c r="BA5" s="204"/>
      <c r="BB5" s="204"/>
      <c r="BC5" s="204"/>
      <c r="BD5" s="204"/>
      <c r="BE5" s="204"/>
      <c r="BF5" s="204"/>
    </row>
    <row r="6" spans="1:59" s="206" customFormat="1" ht="15" customHeight="1">
      <c r="A6" s="177" t="s">
        <v>123</v>
      </c>
      <c r="B6" s="205">
        <v>2000</v>
      </c>
      <c r="C6" s="205">
        <v>2001</v>
      </c>
      <c r="D6" s="205">
        <v>2002</v>
      </c>
      <c r="E6" s="205">
        <v>2003</v>
      </c>
      <c r="F6" s="205">
        <v>2004</v>
      </c>
      <c r="G6" s="205">
        <v>2005</v>
      </c>
      <c r="H6" s="205">
        <v>2006</v>
      </c>
      <c r="I6" s="205">
        <v>2007</v>
      </c>
      <c r="J6" s="205">
        <v>2008</v>
      </c>
      <c r="K6" s="205">
        <v>2009</v>
      </c>
      <c r="L6" s="205">
        <v>2010</v>
      </c>
      <c r="M6" s="205">
        <v>2011</v>
      </c>
      <c r="N6" s="205">
        <v>2012</v>
      </c>
      <c r="O6" s="205">
        <v>2013</v>
      </c>
      <c r="P6" s="178">
        <v>2014</v>
      </c>
      <c r="Q6" s="205">
        <v>2015</v>
      </c>
      <c r="R6" s="178" t="s">
        <v>245</v>
      </c>
      <c r="S6" s="178" t="s">
        <v>249</v>
      </c>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row>
    <row r="7" spans="1:59" s="182" customFormat="1" ht="15" customHeight="1">
      <c r="A7" s="175"/>
      <c r="B7" s="308"/>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row>
    <row r="8" spans="1:59" s="182" customFormat="1" ht="15" customHeight="1">
      <c r="A8" s="180" t="s">
        <v>40</v>
      </c>
      <c r="B8" s="181">
        <v>89759.4</v>
      </c>
      <c r="C8" s="181">
        <v>94100</v>
      </c>
      <c r="D8" s="181">
        <v>97877</v>
      </c>
      <c r="E8" s="181">
        <v>102081.1</v>
      </c>
      <c r="F8" s="181">
        <v>107226.70000000001</v>
      </c>
      <c r="G8" s="181">
        <v>114495</v>
      </c>
      <c r="H8" s="181">
        <v>123530.8</v>
      </c>
      <c r="I8" s="181">
        <v>132346.3</v>
      </c>
      <c r="J8" s="181">
        <v>136604.4</v>
      </c>
      <c r="K8" s="181">
        <v>138288.6</v>
      </c>
      <c r="L8" s="181">
        <v>142182.6</v>
      </c>
      <c r="M8" s="181">
        <v>146187.5</v>
      </c>
      <c r="N8" s="181">
        <v>151969.7</v>
      </c>
      <c r="O8" s="181">
        <v>157546.19999999998</v>
      </c>
      <c r="P8" s="181">
        <v>160264.1</v>
      </c>
      <c r="Q8" s="181">
        <v>166066.4</v>
      </c>
      <c r="R8" s="181">
        <v>173261.5</v>
      </c>
      <c r="S8" s="181">
        <v>180721.2</v>
      </c>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row>
    <row r="9" spans="1:59" s="182" customFormat="1" ht="15" customHeight="1">
      <c r="A9" s="183" t="s">
        <v>41</v>
      </c>
      <c r="B9" s="184">
        <v>30170.800000000003</v>
      </c>
      <c r="C9" s="184">
        <v>28993.8</v>
      </c>
      <c r="D9" s="184">
        <v>27670.5</v>
      </c>
      <c r="E9" s="184">
        <v>29017.2</v>
      </c>
      <c r="F9" s="184">
        <v>35381.799999999996</v>
      </c>
      <c r="G9" s="184">
        <v>34974.3</v>
      </c>
      <c r="H9" s="184">
        <v>37498.200000000004</v>
      </c>
      <c r="I9" s="184">
        <v>46745.1</v>
      </c>
      <c r="J9" s="184">
        <v>50907.1</v>
      </c>
      <c r="K9" s="184">
        <v>28384.7</v>
      </c>
      <c r="L9" s="184">
        <v>31793.1</v>
      </c>
      <c r="M9" s="184">
        <v>39463.1</v>
      </c>
      <c r="N9" s="184">
        <v>38396.2</v>
      </c>
      <c r="O9" s="184">
        <v>34002.4</v>
      </c>
      <c r="P9" s="184">
        <v>37191.1</v>
      </c>
      <c r="Q9" s="184">
        <v>45532.200000000004</v>
      </c>
      <c r="R9" s="184">
        <v>43716.799999999996</v>
      </c>
      <c r="S9" s="184">
        <v>46452.9</v>
      </c>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row>
    <row r="10" spans="1:59" s="182" customFormat="1" ht="15" customHeight="1">
      <c r="A10" s="180" t="s">
        <v>42</v>
      </c>
      <c r="B10" s="181">
        <f>B8+B9</f>
        <v>119930.2</v>
      </c>
      <c r="C10" s="181">
        <f aca="true" t="shared" si="0" ref="C10:S10">C8+C9</f>
        <v>123093.8</v>
      </c>
      <c r="D10" s="181">
        <f t="shared" si="0"/>
        <v>125547.5</v>
      </c>
      <c r="E10" s="181">
        <f t="shared" si="0"/>
        <v>131098.30000000002</v>
      </c>
      <c r="F10" s="181">
        <f t="shared" si="0"/>
        <v>142608.5</v>
      </c>
      <c r="G10" s="181">
        <f t="shared" si="0"/>
        <v>149469.3</v>
      </c>
      <c r="H10" s="181">
        <f t="shared" si="0"/>
        <v>161029</v>
      </c>
      <c r="I10" s="181">
        <f t="shared" si="0"/>
        <v>179091.4</v>
      </c>
      <c r="J10" s="181">
        <f t="shared" si="0"/>
        <v>187511.5</v>
      </c>
      <c r="K10" s="181">
        <f t="shared" si="0"/>
        <v>166673.30000000002</v>
      </c>
      <c r="L10" s="181">
        <f t="shared" si="0"/>
        <v>173975.7</v>
      </c>
      <c r="M10" s="181">
        <f t="shared" si="0"/>
        <v>185650.6</v>
      </c>
      <c r="N10" s="181">
        <f t="shared" si="0"/>
        <v>190365.90000000002</v>
      </c>
      <c r="O10" s="181">
        <f t="shared" si="0"/>
        <v>191548.59999999998</v>
      </c>
      <c r="P10" s="181">
        <f t="shared" si="0"/>
        <v>197455.2</v>
      </c>
      <c r="Q10" s="181">
        <f t="shared" si="0"/>
        <v>211598.6</v>
      </c>
      <c r="R10" s="181">
        <f t="shared" si="0"/>
        <v>216978.3</v>
      </c>
      <c r="S10" s="181">
        <f t="shared" si="0"/>
        <v>227174.1</v>
      </c>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row>
    <row r="11" spans="1:59" s="182" customFormat="1" ht="15" customHeight="1">
      <c r="A11" s="183" t="s">
        <v>43</v>
      </c>
      <c r="B11" s="184">
        <v>57563.6</v>
      </c>
      <c r="C11" s="184">
        <v>59843.6</v>
      </c>
      <c r="D11" s="184">
        <v>65834.2</v>
      </c>
      <c r="E11" s="184">
        <v>71580.2</v>
      </c>
      <c r="F11" s="184">
        <v>81030.1</v>
      </c>
      <c r="G11" s="184">
        <v>85329.9</v>
      </c>
      <c r="H11" s="184">
        <v>86655.6</v>
      </c>
      <c r="I11" s="184">
        <v>88854</v>
      </c>
      <c r="J11" s="184">
        <v>89617.9</v>
      </c>
      <c r="K11" s="184">
        <v>75371.4</v>
      </c>
      <c r="L11" s="184">
        <v>87193.2</v>
      </c>
      <c r="M11" s="184">
        <v>94484.5</v>
      </c>
      <c r="N11" s="184">
        <v>103790.1</v>
      </c>
      <c r="O11" s="184">
        <v>102460.5</v>
      </c>
      <c r="P11" s="184">
        <v>105901.6</v>
      </c>
      <c r="Q11" s="184">
        <v>108972.6</v>
      </c>
      <c r="R11" s="184">
        <v>109406</v>
      </c>
      <c r="S11" s="184">
        <v>115482.1</v>
      </c>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row>
    <row r="12" spans="1:59" s="182" customFormat="1" ht="15" customHeight="1">
      <c r="A12" s="180" t="s">
        <v>0</v>
      </c>
      <c r="B12" s="181">
        <f>SUM(B10:B11)</f>
        <v>177493.8</v>
      </c>
      <c r="C12" s="181">
        <f aca="true" t="shared" si="1" ref="C12:S12">SUM(C10:C11)</f>
        <v>182937.4</v>
      </c>
      <c r="D12" s="181">
        <f t="shared" si="1"/>
        <v>191381.7</v>
      </c>
      <c r="E12" s="181">
        <f t="shared" si="1"/>
        <v>202678.5</v>
      </c>
      <c r="F12" s="181">
        <f t="shared" si="1"/>
        <v>223638.6</v>
      </c>
      <c r="G12" s="181">
        <f t="shared" si="1"/>
        <v>234799.19999999998</v>
      </c>
      <c r="H12" s="181">
        <f t="shared" si="1"/>
        <v>247684.6</v>
      </c>
      <c r="I12" s="181">
        <f t="shared" si="1"/>
        <v>267945.4</v>
      </c>
      <c r="J12" s="181">
        <f t="shared" si="1"/>
        <v>277129.4</v>
      </c>
      <c r="K12" s="181">
        <f t="shared" si="1"/>
        <v>242044.7</v>
      </c>
      <c r="L12" s="181">
        <f t="shared" si="1"/>
        <v>261168.90000000002</v>
      </c>
      <c r="M12" s="181">
        <f t="shared" si="1"/>
        <v>280135.1</v>
      </c>
      <c r="N12" s="181">
        <f t="shared" si="1"/>
        <v>294156</v>
      </c>
      <c r="O12" s="181">
        <f t="shared" si="1"/>
        <v>294009.1</v>
      </c>
      <c r="P12" s="181">
        <f t="shared" si="1"/>
        <v>303356.80000000005</v>
      </c>
      <c r="Q12" s="181">
        <f t="shared" si="1"/>
        <v>320571.2</v>
      </c>
      <c r="R12" s="181">
        <f t="shared" si="1"/>
        <v>326384.3</v>
      </c>
      <c r="S12" s="181">
        <f t="shared" si="1"/>
        <v>342656.2</v>
      </c>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row>
    <row r="13" spans="1:59" s="182" customFormat="1" ht="15" customHeight="1">
      <c r="A13" s="183" t="s">
        <v>44</v>
      </c>
      <c r="B13" s="184">
        <v>70839.7</v>
      </c>
      <c r="C13" s="184">
        <v>73378.7</v>
      </c>
      <c r="D13" s="184">
        <v>77710</v>
      </c>
      <c r="E13" s="184">
        <v>83838</v>
      </c>
      <c r="F13" s="184">
        <v>97391.6</v>
      </c>
      <c r="G13" s="184">
        <v>100913.1</v>
      </c>
      <c r="H13" s="184">
        <v>105006.2</v>
      </c>
      <c r="I13" s="184">
        <v>116437.8</v>
      </c>
      <c r="J13" s="184">
        <v>119210</v>
      </c>
      <c r="K13" s="184">
        <v>87965.9</v>
      </c>
      <c r="L13" s="184">
        <v>101340.9</v>
      </c>
      <c r="M13" s="184">
        <v>114176.8</v>
      </c>
      <c r="N13" s="184">
        <v>121345.7</v>
      </c>
      <c r="O13" s="184">
        <v>116374.8</v>
      </c>
      <c r="P13" s="184">
        <v>120290.2</v>
      </c>
      <c r="Q13" s="184">
        <v>130474.8</v>
      </c>
      <c r="R13" s="184">
        <v>129155.1</v>
      </c>
      <c r="S13" s="184">
        <v>135989.1</v>
      </c>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row>
    <row r="14" spans="1:59" s="185" customFormat="1" ht="15" customHeight="1">
      <c r="A14" s="186" t="s">
        <v>45</v>
      </c>
      <c r="B14" s="187">
        <v>106654.2</v>
      </c>
      <c r="C14" s="187">
        <v>109558.6</v>
      </c>
      <c r="D14" s="187">
        <v>113671.8</v>
      </c>
      <c r="E14" s="187">
        <v>118840.5</v>
      </c>
      <c r="F14" s="187">
        <v>126247</v>
      </c>
      <c r="G14" s="187">
        <v>133885.7</v>
      </c>
      <c r="H14" s="187">
        <v>142678.3</v>
      </c>
      <c r="I14" s="187">
        <v>151507.7</v>
      </c>
      <c r="J14" s="187">
        <v>157918.9</v>
      </c>
      <c r="K14" s="187">
        <v>154078.9</v>
      </c>
      <c r="L14" s="187">
        <v>159827.8</v>
      </c>
      <c r="M14" s="187">
        <v>165958.3</v>
      </c>
      <c r="N14" s="187">
        <v>172810.2</v>
      </c>
      <c r="O14" s="187">
        <v>177634.3</v>
      </c>
      <c r="P14" s="187">
        <v>183066.5</v>
      </c>
      <c r="Q14" s="187">
        <v>190096.4</v>
      </c>
      <c r="R14" s="187">
        <v>197229.1</v>
      </c>
      <c r="S14" s="187">
        <v>206667.1</v>
      </c>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row>
    <row r="15" spans="1:59" s="182" customFormat="1" ht="15" customHeight="1">
      <c r="A15" s="183" t="s">
        <v>84</v>
      </c>
      <c r="B15" s="184">
        <v>15328.9</v>
      </c>
      <c r="C15" s="184">
        <v>15654</v>
      </c>
      <c r="D15" s="184">
        <v>16358.9</v>
      </c>
      <c r="E15" s="184">
        <v>16743.2</v>
      </c>
      <c r="F15" s="184">
        <v>17952.3</v>
      </c>
      <c r="G15" s="184">
        <v>17540.5</v>
      </c>
      <c r="H15" s="184">
        <v>18869.7</v>
      </c>
      <c r="I15" s="184">
        <v>19915.4</v>
      </c>
      <c r="J15" s="184">
        <v>20299.1</v>
      </c>
      <c r="K15" s="184">
        <v>19903.7</v>
      </c>
      <c r="L15" s="184">
        <v>20256.7</v>
      </c>
      <c r="M15" s="184">
        <v>21570.2</v>
      </c>
      <c r="N15" s="184">
        <v>23874.5</v>
      </c>
      <c r="O15" s="184">
        <v>24695.8</v>
      </c>
      <c r="P15" s="184">
        <v>25390.9</v>
      </c>
      <c r="Q15" s="184">
        <v>26058.9</v>
      </c>
      <c r="R15" s="184">
        <v>27267.3</v>
      </c>
      <c r="S15" s="184">
        <v>30196.4</v>
      </c>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row>
    <row r="16" spans="1:59" s="182" customFormat="1" ht="15" customHeight="1">
      <c r="A16" s="180" t="s">
        <v>85</v>
      </c>
      <c r="B16" s="181">
        <v>488.6</v>
      </c>
      <c r="C16" s="181">
        <v>657</v>
      </c>
      <c r="D16" s="181">
        <v>619</v>
      </c>
      <c r="E16" s="181">
        <v>671.6</v>
      </c>
      <c r="F16" s="181">
        <v>634</v>
      </c>
      <c r="G16" s="181">
        <v>630.4</v>
      </c>
      <c r="H16" s="181">
        <v>608.3</v>
      </c>
      <c r="I16" s="181">
        <v>529.2</v>
      </c>
      <c r="J16" s="181">
        <v>480</v>
      </c>
      <c r="K16" s="181">
        <v>475.7</v>
      </c>
      <c r="L16" s="181">
        <v>456.6</v>
      </c>
      <c r="M16" s="181">
        <v>408.1</v>
      </c>
      <c r="N16" s="181">
        <v>395.1</v>
      </c>
      <c r="O16" s="181">
        <v>368.1</v>
      </c>
      <c r="P16" s="181">
        <v>337.7</v>
      </c>
      <c r="Q16" s="181">
        <v>334.3</v>
      </c>
      <c r="R16" s="181">
        <v>345.8</v>
      </c>
      <c r="S16" s="181">
        <v>383.6</v>
      </c>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row>
    <row r="17" spans="1:59" s="182" customFormat="1" ht="15" customHeight="1">
      <c r="A17" s="183" t="s">
        <v>86</v>
      </c>
      <c r="B17" s="184">
        <v>21902.1</v>
      </c>
      <c r="C17" s="184">
        <v>22745</v>
      </c>
      <c r="D17" s="184">
        <v>24510.8</v>
      </c>
      <c r="E17" s="184">
        <v>26082.3</v>
      </c>
      <c r="F17" s="184">
        <v>27135.1</v>
      </c>
      <c r="G17" s="184">
        <v>29033.8</v>
      </c>
      <c r="H17" s="184">
        <v>30353.4</v>
      </c>
      <c r="I17" s="184">
        <v>31876.9</v>
      </c>
      <c r="J17" s="184">
        <v>32957</v>
      </c>
      <c r="K17" s="184">
        <v>30270.7</v>
      </c>
      <c r="L17" s="184">
        <v>31639.9</v>
      </c>
      <c r="M17" s="184">
        <v>33032.8</v>
      </c>
      <c r="N17" s="184">
        <v>33628</v>
      </c>
      <c r="O17" s="184">
        <v>34762.3</v>
      </c>
      <c r="P17" s="184">
        <v>35816.4</v>
      </c>
      <c r="Q17" s="184">
        <v>37229.6</v>
      </c>
      <c r="R17" s="184">
        <v>38313.9</v>
      </c>
      <c r="S17" s="184">
        <v>39858.3</v>
      </c>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row>
    <row r="18" spans="1:59" s="182" customFormat="1" ht="15" customHeight="1">
      <c r="A18" s="180" t="s">
        <v>87</v>
      </c>
      <c r="B18" s="181">
        <v>2701</v>
      </c>
      <c r="C18" s="181">
        <v>2322</v>
      </c>
      <c r="D18" s="181">
        <v>2006.8</v>
      </c>
      <c r="E18" s="181">
        <v>1594.4</v>
      </c>
      <c r="F18" s="181">
        <v>1692.9</v>
      </c>
      <c r="G18" s="181">
        <v>2580.8</v>
      </c>
      <c r="H18" s="181">
        <v>3164.7</v>
      </c>
      <c r="I18" s="181">
        <v>3853.3</v>
      </c>
      <c r="J18" s="181">
        <v>4018.2</v>
      </c>
      <c r="K18" s="181">
        <v>4192.2</v>
      </c>
      <c r="L18" s="181">
        <v>4183.6</v>
      </c>
      <c r="M18" s="181">
        <v>4334.4</v>
      </c>
      <c r="N18" s="181">
        <v>4460.7</v>
      </c>
      <c r="O18" s="181">
        <v>4348.2</v>
      </c>
      <c r="P18" s="181">
        <v>4416.6</v>
      </c>
      <c r="Q18" s="181">
        <v>4806.2</v>
      </c>
      <c r="R18" s="181">
        <v>4981.8</v>
      </c>
      <c r="S18" s="181">
        <v>5159.8</v>
      </c>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row>
    <row r="19" spans="1:59" s="182" customFormat="1" ht="15" customHeight="1">
      <c r="A19" s="183" t="s">
        <v>88</v>
      </c>
      <c r="B19" s="184">
        <v>6244.3</v>
      </c>
      <c r="C19" s="184">
        <v>5758</v>
      </c>
      <c r="D19" s="184">
        <v>5098</v>
      </c>
      <c r="E19" s="184">
        <v>5289.6</v>
      </c>
      <c r="F19" s="184">
        <v>5353.6</v>
      </c>
      <c r="G19" s="184">
        <v>5229</v>
      </c>
      <c r="H19" s="184">
        <v>5720.5</v>
      </c>
      <c r="I19" s="184">
        <v>6096.3</v>
      </c>
      <c r="J19" s="184">
        <v>6527.3</v>
      </c>
      <c r="K19" s="184">
        <v>5660.2</v>
      </c>
      <c r="L19" s="184">
        <v>5525.7</v>
      </c>
      <c r="M19" s="184">
        <v>5769.4</v>
      </c>
      <c r="N19" s="184">
        <v>5905.7</v>
      </c>
      <c r="O19" s="184">
        <v>5758.3</v>
      </c>
      <c r="P19" s="184">
        <v>5207.4</v>
      </c>
      <c r="Q19" s="184">
        <v>5328.9</v>
      </c>
      <c r="R19" s="184">
        <v>5671.2</v>
      </c>
      <c r="S19" s="184">
        <v>6112.7</v>
      </c>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row>
    <row r="20" spans="1:59" s="182" customFormat="1" ht="15" customHeight="1">
      <c r="A20" s="180" t="s">
        <v>89</v>
      </c>
      <c r="B20" s="181">
        <v>12981.9</v>
      </c>
      <c r="C20" s="181">
        <v>13115</v>
      </c>
      <c r="D20" s="181">
        <v>13549.9</v>
      </c>
      <c r="E20" s="181">
        <v>13762.5</v>
      </c>
      <c r="F20" s="181">
        <v>14334.2</v>
      </c>
      <c r="G20" s="181">
        <v>15141.6</v>
      </c>
      <c r="H20" s="181">
        <v>15989.2</v>
      </c>
      <c r="I20" s="181">
        <v>16502.3</v>
      </c>
      <c r="J20" s="181">
        <v>17051.5</v>
      </c>
      <c r="K20" s="181">
        <v>15151.7</v>
      </c>
      <c r="L20" s="181">
        <v>15651</v>
      </c>
      <c r="M20" s="181">
        <v>16324.9</v>
      </c>
      <c r="N20" s="181">
        <v>16998.7</v>
      </c>
      <c r="O20" s="181">
        <v>17382.9</v>
      </c>
      <c r="P20" s="181">
        <v>17756.4</v>
      </c>
      <c r="Q20" s="181">
        <v>18327.6</v>
      </c>
      <c r="R20" s="181">
        <v>18945.6</v>
      </c>
      <c r="S20" s="181">
        <v>19658.5</v>
      </c>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208"/>
      <c r="BF20" s="208"/>
      <c r="BG20" s="208"/>
    </row>
    <row r="21" spans="1:59" s="182" customFormat="1" ht="15" customHeight="1">
      <c r="A21" s="183" t="s">
        <v>90</v>
      </c>
      <c r="B21" s="184">
        <v>2728.5</v>
      </c>
      <c r="C21" s="184">
        <v>2781</v>
      </c>
      <c r="D21" s="184">
        <v>2867.9</v>
      </c>
      <c r="E21" s="184">
        <v>2999</v>
      </c>
      <c r="F21" s="184">
        <v>3123.5</v>
      </c>
      <c r="G21" s="184">
        <v>3266.3</v>
      </c>
      <c r="H21" s="184">
        <v>3429.8</v>
      </c>
      <c r="I21" s="184">
        <v>3659.8</v>
      </c>
      <c r="J21" s="184">
        <v>3743.9</v>
      </c>
      <c r="K21" s="184">
        <v>3464.4</v>
      </c>
      <c r="L21" s="184">
        <v>3590</v>
      </c>
      <c r="M21" s="184">
        <v>3726.4</v>
      </c>
      <c r="N21" s="184">
        <v>3810.6</v>
      </c>
      <c r="O21" s="184">
        <v>3871.9</v>
      </c>
      <c r="P21" s="184">
        <v>3937.7</v>
      </c>
      <c r="Q21" s="184">
        <v>4046.6</v>
      </c>
      <c r="R21" s="184">
        <v>4169</v>
      </c>
      <c r="S21" s="184">
        <v>4246.6</v>
      </c>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c r="BE21" s="208"/>
      <c r="BF21" s="208"/>
      <c r="BG21" s="208"/>
    </row>
    <row r="22" spans="1:59" s="182" customFormat="1" ht="15" customHeight="1">
      <c r="A22" s="180" t="s">
        <v>91</v>
      </c>
      <c r="B22" s="181">
        <v>4030.4</v>
      </c>
      <c r="C22" s="181">
        <v>4200</v>
      </c>
      <c r="D22" s="181">
        <v>4223.6</v>
      </c>
      <c r="E22" s="181">
        <v>4462.5</v>
      </c>
      <c r="F22" s="181">
        <v>4819.6</v>
      </c>
      <c r="G22" s="181">
        <v>5323.4</v>
      </c>
      <c r="H22" s="181">
        <v>5549.9</v>
      </c>
      <c r="I22" s="181">
        <v>6022.4</v>
      </c>
      <c r="J22" s="181">
        <v>6180.7</v>
      </c>
      <c r="K22" s="181">
        <v>5928.2</v>
      </c>
      <c r="L22" s="181">
        <v>6267.8</v>
      </c>
      <c r="M22" s="181">
        <v>6545.1</v>
      </c>
      <c r="N22" s="181">
        <v>6835.9</v>
      </c>
      <c r="O22" s="181">
        <v>7009.8</v>
      </c>
      <c r="P22" s="181">
        <v>7180.7</v>
      </c>
      <c r="Q22" s="181">
        <v>7395.4</v>
      </c>
      <c r="R22" s="181">
        <v>7660.8</v>
      </c>
      <c r="S22" s="181">
        <v>7920.5</v>
      </c>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row>
    <row r="23" spans="1:59" s="182" customFormat="1" ht="15" customHeight="1">
      <c r="A23" s="183" t="s">
        <v>92</v>
      </c>
      <c r="B23" s="184">
        <v>4089.6</v>
      </c>
      <c r="C23" s="184">
        <v>4159</v>
      </c>
      <c r="D23" s="184">
        <v>4333.3</v>
      </c>
      <c r="E23" s="184">
        <v>5080.2</v>
      </c>
      <c r="F23" s="184">
        <v>6008.8</v>
      </c>
      <c r="G23" s="184">
        <v>7299.9</v>
      </c>
      <c r="H23" s="184">
        <v>8544</v>
      </c>
      <c r="I23" s="184">
        <v>9857.9</v>
      </c>
      <c r="J23" s="184">
        <v>11655.6</v>
      </c>
      <c r="K23" s="184">
        <v>13480.6</v>
      </c>
      <c r="L23" s="184">
        <v>14582.2</v>
      </c>
      <c r="M23" s="184">
        <v>15683.2</v>
      </c>
      <c r="N23" s="184">
        <v>16695.9</v>
      </c>
      <c r="O23" s="184">
        <v>17633.1</v>
      </c>
      <c r="P23" s="184">
        <v>18540.5</v>
      </c>
      <c r="Q23" s="184">
        <v>19408.4</v>
      </c>
      <c r="R23" s="184">
        <v>20147.8</v>
      </c>
      <c r="S23" s="184">
        <v>20959.5</v>
      </c>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row>
    <row r="24" spans="1:59" s="182" customFormat="1" ht="15" customHeight="1">
      <c r="A24" s="180" t="s">
        <v>93</v>
      </c>
      <c r="B24" s="181">
        <v>5083.9</v>
      </c>
      <c r="C24" s="181">
        <v>6240</v>
      </c>
      <c r="D24" s="181">
        <v>7317.3</v>
      </c>
      <c r="E24" s="181">
        <v>8362.4</v>
      </c>
      <c r="F24" s="181">
        <v>10292.3</v>
      </c>
      <c r="G24" s="181">
        <v>12250</v>
      </c>
      <c r="H24" s="181">
        <v>15276.5</v>
      </c>
      <c r="I24" s="181">
        <v>18725.3</v>
      </c>
      <c r="J24" s="181">
        <v>20887.2</v>
      </c>
      <c r="K24" s="181">
        <v>20801.9</v>
      </c>
      <c r="L24" s="181">
        <v>22518.5</v>
      </c>
      <c r="M24" s="181">
        <v>24474.4</v>
      </c>
      <c r="N24" s="181">
        <v>26123.4</v>
      </c>
      <c r="O24" s="181">
        <v>27498.1</v>
      </c>
      <c r="P24" s="181">
        <v>29999</v>
      </c>
      <c r="Q24" s="181">
        <v>33020.7</v>
      </c>
      <c r="R24" s="181">
        <v>36004.7</v>
      </c>
      <c r="S24" s="181">
        <v>38724.4</v>
      </c>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c r="BB24" s="208"/>
      <c r="BC24" s="208"/>
      <c r="BD24" s="208"/>
      <c r="BE24" s="208"/>
      <c r="BF24" s="208"/>
      <c r="BG24" s="208"/>
    </row>
    <row r="25" spans="1:59" s="182" customFormat="1" ht="15" customHeight="1">
      <c r="A25" s="183" t="s">
        <v>94</v>
      </c>
      <c r="B25" s="184">
        <v>5132.1</v>
      </c>
      <c r="C25" s="184">
        <v>5337</v>
      </c>
      <c r="D25" s="184">
        <v>5649.7</v>
      </c>
      <c r="E25" s="184">
        <v>5758.5</v>
      </c>
      <c r="F25" s="184">
        <v>5891.5</v>
      </c>
      <c r="G25" s="184">
        <v>6253.9</v>
      </c>
      <c r="H25" s="184">
        <v>6472.2</v>
      </c>
      <c r="I25" s="184">
        <v>6803.4</v>
      </c>
      <c r="J25" s="184">
        <v>6946.4</v>
      </c>
      <c r="K25" s="184">
        <v>7017.6</v>
      </c>
      <c r="L25" s="184">
        <v>7151.6</v>
      </c>
      <c r="M25" s="184">
        <v>7274.2</v>
      </c>
      <c r="N25" s="184">
        <v>7409.2</v>
      </c>
      <c r="O25" s="184">
        <v>7554.4</v>
      </c>
      <c r="P25" s="184">
        <v>7712.9</v>
      </c>
      <c r="Q25" s="184">
        <v>7863.9</v>
      </c>
      <c r="R25" s="184">
        <v>8034.7</v>
      </c>
      <c r="S25" s="184">
        <v>8196.8</v>
      </c>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c r="BB25" s="208"/>
      <c r="BC25" s="208"/>
      <c r="BD25" s="208"/>
      <c r="BE25" s="208"/>
      <c r="BF25" s="208"/>
      <c r="BG25" s="208"/>
    </row>
    <row r="26" spans="1:59" s="182" customFormat="1" ht="15" customHeight="1">
      <c r="A26" s="180" t="s">
        <v>95</v>
      </c>
      <c r="B26" s="181">
        <v>4259.8</v>
      </c>
      <c r="C26" s="181">
        <v>4308</v>
      </c>
      <c r="D26" s="181">
        <v>4454.3</v>
      </c>
      <c r="E26" s="181">
        <v>4804.8</v>
      </c>
      <c r="F26" s="181">
        <v>5091.6</v>
      </c>
      <c r="G26" s="181">
        <v>5381.5</v>
      </c>
      <c r="H26" s="181">
        <v>5731.5</v>
      </c>
      <c r="I26" s="181">
        <v>6191.9</v>
      </c>
      <c r="J26" s="181">
        <v>6487.3</v>
      </c>
      <c r="K26" s="181">
        <v>6531.7</v>
      </c>
      <c r="L26" s="181">
        <v>6646.8</v>
      </c>
      <c r="M26" s="181">
        <v>6812.1</v>
      </c>
      <c r="N26" s="181">
        <v>7006.5</v>
      </c>
      <c r="O26" s="181">
        <v>7165</v>
      </c>
      <c r="P26" s="181">
        <v>7369.9</v>
      </c>
      <c r="Q26" s="181">
        <v>7767</v>
      </c>
      <c r="R26" s="181">
        <v>8061.7</v>
      </c>
      <c r="S26" s="181">
        <v>8376</v>
      </c>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8"/>
      <c r="BD26" s="208"/>
      <c r="BE26" s="208"/>
      <c r="BF26" s="208"/>
      <c r="BG26" s="208"/>
    </row>
    <row r="27" spans="1:59" s="182" customFormat="1" ht="15" customHeight="1">
      <c r="A27" s="183" t="s">
        <v>96</v>
      </c>
      <c r="B27" s="184">
        <v>5920.7</v>
      </c>
      <c r="C27" s="184">
        <v>6469</v>
      </c>
      <c r="D27" s="184">
        <v>6809.9</v>
      </c>
      <c r="E27" s="184">
        <v>6987.2</v>
      </c>
      <c r="F27" s="184">
        <v>7451.2</v>
      </c>
      <c r="G27" s="184">
        <v>7666.7</v>
      </c>
      <c r="H27" s="184">
        <v>7971</v>
      </c>
      <c r="I27" s="184">
        <v>8252.5</v>
      </c>
      <c r="J27" s="184">
        <v>8551.7</v>
      </c>
      <c r="K27" s="184">
        <v>9023.5</v>
      </c>
      <c r="L27" s="184">
        <v>9369</v>
      </c>
      <c r="M27" s="184">
        <v>9264.1</v>
      </c>
      <c r="N27" s="184">
        <v>9498.9</v>
      </c>
      <c r="O27" s="184">
        <v>9869.4</v>
      </c>
      <c r="P27" s="184">
        <v>9983.5</v>
      </c>
      <c r="Q27" s="184">
        <v>10033.3</v>
      </c>
      <c r="R27" s="184">
        <v>10127.5</v>
      </c>
      <c r="S27" s="184">
        <v>10404</v>
      </c>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row>
    <row r="28" spans="1:59" s="182" customFormat="1" ht="15" customHeight="1">
      <c r="A28" s="180" t="s">
        <v>97</v>
      </c>
      <c r="B28" s="181">
        <v>5170.6</v>
      </c>
      <c r="C28" s="181">
        <v>5319.3</v>
      </c>
      <c r="D28" s="181">
        <v>5661.2</v>
      </c>
      <c r="E28" s="181">
        <v>5977.7</v>
      </c>
      <c r="F28" s="181">
        <v>6187.4</v>
      </c>
      <c r="G28" s="181">
        <v>6497.7</v>
      </c>
      <c r="H28" s="181">
        <v>6892.3</v>
      </c>
      <c r="I28" s="181">
        <v>7270.4</v>
      </c>
      <c r="J28" s="181">
        <v>7655.4</v>
      </c>
      <c r="K28" s="181">
        <v>8187.8</v>
      </c>
      <c r="L28" s="181">
        <v>8265.2</v>
      </c>
      <c r="M28" s="181">
        <v>8359.5</v>
      </c>
      <c r="N28" s="181">
        <v>8564.1</v>
      </c>
      <c r="O28" s="181">
        <v>8804.9</v>
      </c>
      <c r="P28" s="181">
        <v>8943.8</v>
      </c>
      <c r="Q28" s="181">
        <v>9078.9</v>
      </c>
      <c r="R28" s="181">
        <v>9223.9</v>
      </c>
      <c r="S28" s="181">
        <v>9384.2</v>
      </c>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row>
    <row r="29" spans="1:59" s="182" customFormat="1" ht="15" customHeight="1">
      <c r="A29" s="183" t="s">
        <v>98</v>
      </c>
      <c r="B29" s="184">
        <v>2334.5</v>
      </c>
      <c r="C29" s="184">
        <v>2408.3</v>
      </c>
      <c r="D29" s="184">
        <v>2495.1</v>
      </c>
      <c r="E29" s="184">
        <v>2539.9</v>
      </c>
      <c r="F29" s="184">
        <v>2737.1</v>
      </c>
      <c r="G29" s="184">
        <v>3029.1</v>
      </c>
      <c r="H29" s="184">
        <v>3300.3</v>
      </c>
      <c r="I29" s="184">
        <v>3821.6</v>
      </c>
      <c r="J29" s="184">
        <v>4340.5</v>
      </c>
      <c r="K29" s="184">
        <v>4708.6</v>
      </c>
      <c r="L29" s="184">
        <v>4983.2</v>
      </c>
      <c r="M29" s="184">
        <v>5065.3</v>
      </c>
      <c r="N29" s="184">
        <v>5228.7</v>
      </c>
      <c r="O29" s="184">
        <v>5372.6</v>
      </c>
      <c r="P29" s="184">
        <v>5450.1</v>
      </c>
      <c r="Q29" s="184">
        <v>5591.7</v>
      </c>
      <c r="R29" s="184">
        <v>5727.6</v>
      </c>
      <c r="S29" s="184">
        <v>5870.9</v>
      </c>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row>
    <row r="30" spans="1:59" ht="15" customHeight="1">
      <c r="A30" s="180" t="s">
        <v>99</v>
      </c>
      <c r="B30" s="181">
        <v>2384</v>
      </c>
      <c r="C30" s="181">
        <v>2472.3</v>
      </c>
      <c r="D30" s="181">
        <v>2607.3</v>
      </c>
      <c r="E30" s="181">
        <v>2763.7</v>
      </c>
      <c r="F30" s="181">
        <v>2944.4</v>
      </c>
      <c r="G30" s="181">
        <v>3162.2</v>
      </c>
      <c r="H30" s="181">
        <v>3421.2</v>
      </c>
      <c r="I30" s="181">
        <v>3667</v>
      </c>
      <c r="J30" s="181">
        <v>3875.5</v>
      </c>
      <c r="K30" s="181">
        <v>3982</v>
      </c>
      <c r="L30" s="181">
        <v>4119.3</v>
      </c>
      <c r="M30" s="181">
        <v>4197.6</v>
      </c>
      <c r="N30" s="181">
        <v>4299.4</v>
      </c>
      <c r="O30" s="181">
        <v>4424.4</v>
      </c>
      <c r="P30" s="181">
        <v>4516.7</v>
      </c>
      <c r="Q30" s="181">
        <v>4663.8</v>
      </c>
      <c r="R30" s="181">
        <v>4823.6</v>
      </c>
      <c r="S30" s="181">
        <v>4968.5</v>
      </c>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row>
    <row r="31" spans="1:59" ht="15" customHeight="1">
      <c r="A31" s="183" t="s">
        <v>100</v>
      </c>
      <c r="B31" s="184">
        <v>4245.1</v>
      </c>
      <c r="C31" s="184">
        <v>4701.3</v>
      </c>
      <c r="D31" s="184">
        <v>5612.5</v>
      </c>
      <c r="E31" s="184">
        <v>6357.2</v>
      </c>
      <c r="F31" s="184">
        <v>7414.3</v>
      </c>
      <c r="G31" s="184">
        <v>9080</v>
      </c>
      <c r="H31" s="184">
        <v>11744.5</v>
      </c>
      <c r="I31" s="184">
        <v>15334.8</v>
      </c>
      <c r="J31" s="184">
        <v>16498.2</v>
      </c>
      <c r="K31" s="184">
        <v>16925</v>
      </c>
      <c r="L31" s="184">
        <v>18132.5</v>
      </c>
      <c r="M31" s="184">
        <v>20262.7</v>
      </c>
      <c r="N31" s="184">
        <v>21718.1</v>
      </c>
      <c r="O31" s="184">
        <v>22668.7</v>
      </c>
      <c r="P31" s="184">
        <v>24717.9</v>
      </c>
      <c r="Q31" s="184">
        <v>27339.6</v>
      </c>
      <c r="R31" s="184">
        <v>29722.6</v>
      </c>
      <c r="S31" s="184">
        <v>31662.7</v>
      </c>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row>
    <row r="32" spans="1:59" ht="15" customHeight="1" thickBot="1">
      <c r="A32" s="188" t="s">
        <v>101</v>
      </c>
      <c r="B32" s="189">
        <v>10118.3</v>
      </c>
      <c r="C32" s="189">
        <v>10315</v>
      </c>
      <c r="D32" s="189">
        <v>10721.5</v>
      </c>
      <c r="E32" s="189">
        <v>11318.4</v>
      </c>
      <c r="F32" s="189">
        <v>12011.8</v>
      </c>
      <c r="G32" s="189">
        <v>12679</v>
      </c>
      <c r="H32" s="189">
        <v>13128.4</v>
      </c>
      <c r="I32" s="189">
        <v>13796.8</v>
      </c>
      <c r="J32" s="189">
        <v>12759.6</v>
      </c>
      <c r="K32" s="189">
        <v>12223.5</v>
      </c>
      <c r="L32" s="189">
        <v>12753.2</v>
      </c>
      <c r="M32" s="189">
        <v>13379.3</v>
      </c>
      <c r="N32" s="189">
        <v>13792.8</v>
      </c>
      <c r="O32" s="189">
        <v>13783.9</v>
      </c>
      <c r="P32" s="189">
        <v>15224</v>
      </c>
      <c r="Q32" s="189">
        <v>16480.9</v>
      </c>
      <c r="R32" s="189">
        <v>17444.8</v>
      </c>
      <c r="S32" s="189">
        <v>17909.1</v>
      </c>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row>
    <row r="33" spans="1:15" ht="15" customHeight="1">
      <c r="A33" s="191" t="s">
        <v>103</v>
      </c>
      <c r="B33" s="194"/>
      <c r="C33" s="194"/>
      <c r="D33" s="194"/>
      <c r="E33" s="194"/>
      <c r="F33" s="194"/>
      <c r="G33" s="194"/>
      <c r="H33" s="194"/>
      <c r="I33" s="194"/>
      <c r="J33" s="194"/>
      <c r="K33" s="194"/>
      <c r="L33" s="194"/>
      <c r="M33" s="194"/>
      <c r="N33" s="194"/>
      <c r="O33" s="194"/>
    </row>
    <row r="34" spans="2:15" ht="12.75">
      <c r="B34" s="194"/>
      <c r="C34" s="194"/>
      <c r="D34" s="194"/>
      <c r="E34" s="194"/>
      <c r="F34" s="194"/>
      <c r="G34" s="194"/>
      <c r="H34" s="194"/>
      <c r="I34" s="194"/>
      <c r="J34" s="194"/>
      <c r="K34" s="194"/>
      <c r="L34" s="194"/>
      <c r="M34" s="194"/>
      <c r="N34" s="194"/>
      <c r="O34" s="194"/>
    </row>
    <row r="35" spans="1:15" ht="15" customHeight="1">
      <c r="A35" s="284" t="s">
        <v>172</v>
      </c>
      <c r="B35" s="194"/>
      <c r="C35" s="194"/>
      <c r="D35" s="194"/>
      <c r="E35" s="194"/>
      <c r="F35" s="194"/>
      <c r="G35" s="194"/>
      <c r="H35" s="194"/>
      <c r="I35" s="194"/>
      <c r="J35" s="194"/>
      <c r="K35" s="194"/>
      <c r="L35" s="194"/>
      <c r="M35" s="194"/>
      <c r="N35" s="194"/>
      <c r="O35" s="194"/>
    </row>
    <row r="36" spans="1:15" ht="12.75">
      <c r="A36" s="193"/>
      <c r="B36" s="194"/>
      <c r="C36" s="194"/>
      <c r="D36" s="194"/>
      <c r="E36" s="194"/>
      <c r="F36" s="194"/>
      <c r="G36" s="194"/>
      <c r="H36" s="194"/>
      <c r="I36" s="194"/>
      <c r="J36" s="194"/>
      <c r="K36" s="194"/>
      <c r="L36" s="194"/>
      <c r="M36" s="194"/>
      <c r="N36" s="194"/>
      <c r="O36" s="194"/>
    </row>
    <row r="37" spans="1:15" ht="12.75">
      <c r="A37" s="193"/>
      <c r="B37" s="194"/>
      <c r="C37" s="194"/>
      <c r="D37" s="194"/>
      <c r="E37" s="194"/>
      <c r="F37" s="194"/>
      <c r="G37" s="194"/>
      <c r="H37" s="194"/>
      <c r="I37" s="194"/>
      <c r="J37" s="194"/>
      <c r="K37" s="194"/>
      <c r="L37" s="194"/>
      <c r="M37" s="194"/>
      <c r="N37" s="194"/>
      <c r="O37" s="194"/>
    </row>
    <row r="38" spans="1:15" ht="12.75">
      <c r="A38" s="193"/>
      <c r="B38" s="194"/>
      <c r="C38" s="194"/>
      <c r="D38" s="194"/>
      <c r="E38" s="194"/>
      <c r="F38" s="194"/>
      <c r="G38" s="194"/>
      <c r="H38" s="194"/>
      <c r="I38" s="194"/>
      <c r="J38" s="194"/>
      <c r="K38" s="194"/>
      <c r="L38" s="194"/>
      <c r="M38" s="194"/>
      <c r="N38" s="194"/>
      <c r="O38" s="194"/>
    </row>
    <row r="39" spans="1:15" ht="12.75">
      <c r="A39" s="193"/>
      <c r="B39" s="194"/>
      <c r="C39" s="194"/>
      <c r="D39" s="194"/>
      <c r="E39" s="194"/>
      <c r="F39" s="194"/>
      <c r="G39" s="194"/>
      <c r="H39" s="194"/>
      <c r="I39" s="194"/>
      <c r="J39" s="194"/>
      <c r="K39" s="194"/>
      <c r="L39" s="194"/>
      <c r="M39" s="194"/>
      <c r="N39" s="194"/>
      <c r="O39" s="194"/>
    </row>
    <row r="40" spans="1:15" ht="12.75">
      <c r="A40" s="193"/>
      <c r="B40" s="194"/>
      <c r="C40" s="194"/>
      <c r="D40" s="194"/>
      <c r="E40" s="194"/>
      <c r="F40" s="194"/>
      <c r="G40" s="194"/>
      <c r="H40" s="194"/>
      <c r="I40" s="194"/>
      <c r="J40" s="194"/>
      <c r="K40" s="194"/>
      <c r="L40" s="194"/>
      <c r="M40" s="194"/>
      <c r="N40" s="194"/>
      <c r="O40" s="194"/>
    </row>
    <row r="41" ht="12.75">
      <c r="A41" s="193"/>
    </row>
    <row r="42" ht="12.75">
      <c r="A42" s="193"/>
    </row>
    <row r="43" ht="12.75">
      <c r="A43" s="193"/>
    </row>
    <row r="44" ht="12.75">
      <c r="A44" s="193"/>
    </row>
    <row r="45" ht="12.75">
      <c r="A45" s="193"/>
    </row>
    <row r="46" ht="12.75">
      <c r="A46" s="193"/>
    </row>
    <row r="47" ht="12.75">
      <c r="A47" s="193"/>
    </row>
    <row r="48" ht="12.75">
      <c r="A48" s="193"/>
    </row>
    <row r="50" ht="12.75" customHeight="1"/>
  </sheetData>
  <sheetProtection/>
  <mergeCells count="3">
    <mergeCell ref="BC2:BF2"/>
    <mergeCell ref="BC3:BF3"/>
    <mergeCell ref="N3:Q3"/>
  </mergeCells>
  <printOptions horizontalCentered="1" verticalCentered="1"/>
  <pageMargins left="0.25" right="0.25" top="0.25" bottom="0.25" header="0.25" footer="0.25"/>
  <pageSetup horizontalDpi="600" verticalDpi="600" orientation="landscape" scale="90"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AG24"/>
  <sheetViews>
    <sheetView zoomScalePageLayoutView="0" workbookViewId="0" topLeftCell="A1">
      <pane xSplit="1" ySplit="11" topLeftCell="B12" activePane="bottomRight" state="frozen"/>
      <selection pane="topLeft" activeCell="A1" sqref="A1"/>
      <selection pane="topRight" activeCell="B1" sqref="B1"/>
      <selection pane="bottomLeft" activeCell="A12" sqref="A12"/>
      <selection pane="bottomRight" activeCell="A12" sqref="A12"/>
    </sheetView>
  </sheetViews>
  <sheetFormatPr defaultColWidth="8.8515625" defaultRowHeight="12.75"/>
  <cols>
    <col min="1" max="1" width="27.00390625" style="49" customWidth="1"/>
    <col min="2" max="14" width="6.7109375" style="50" customWidth="1"/>
    <col min="15" max="28" width="8.8515625" style="51" customWidth="1"/>
  </cols>
  <sheetData>
    <row r="1" spans="2:25" s="1" customFormat="1" ht="12.75">
      <c r="B1" s="14"/>
      <c r="C1" s="14"/>
      <c r="D1" s="14"/>
      <c r="E1" s="14"/>
      <c r="F1" s="14"/>
      <c r="G1" s="14"/>
      <c r="H1" s="14"/>
      <c r="I1" s="14"/>
      <c r="J1" s="14"/>
      <c r="K1" s="14"/>
      <c r="L1" s="14"/>
      <c r="M1" s="14"/>
      <c r="N1" s="14"/>
      <c r="O1" s="15"/>
      <c r="P1" s="15"/>
      <c r="Q1" s="15"/>
      <c r="R1" s="15"/>
      <c r="S1" s="15"/>
      <c r="T1" s="15"/>
      <c r="U1" s="16"/>
      <c r="V1" s="16"/>
      <c r="W1" s="16"/>
      <c r="X1" s="16"/>
      <c r="Y1" s="16"/>
    </row>
    <row r="2" spans="1:33" s="21" customFormat="1" ht="12.75">
      <c r="A2" s="4" t="s">
        <v>3</v>
      </c>
      <c r="B2" s="17"/>
      <c r="C2" s="17"/>
      <c r="D2" s="17"/>
      <c r="E2" s="17"/>
      <c r="F2" s="17"/>
      <c r="G2" s="17"/>
      <c r="H2" s="17"/>
      <c r="I2" s="17"/>
      <c r="J2" s="17"/>
      <c r="K2" s="17"/>
      <c r="L2" s="17"/>
      <c r="M2" s="17"/>
      <c r="N2" s="17"/>
      <c r="O2" s="18"/>
      <c r="P2" s="18"/>
      <c r="Q2" s="18"/>
      <c r="R2" s="18"/>
      <c r="S2" s="18"/>
      <c r="T2" s="18"/>
      <c r="U2" s="18"/>
      <c r="V2" s="19"/>
      <c r="W2" s="19"/>
      <c r="X2" s="19"/>
      <c r="Y2" s="19"/>
      <c r="Z2" s="19"/>
      <c r="AA2" s="20"/>
      <c r="AB2" s="20"/>
      <c r="AC2" s="20"/>
      <c r="AD2" s="20"/>
      <c r="AE2" s="20"/>
      <c r="AF2" s="20"/>
      <c r="AG2" s="20"/>
    </row>
    <row r="3" spans="1:33" s="21" customFormat="1" ht="12.75">
      <c r="A3" s="4" t="s">
        <v>4</v>
      </c>
      <c r="B3" s="22"/>
      <c r="C3" s="23"/>
      <c r="D3" s="17"/>
      <c r="E3" s="17"/>
      <c r="F3" s="17"/>
      <c r="G3" s="17"/>
      <c r="H3" s="17"/>
      <c r="I3" s="17"/>
      <c r="J3" s="17"/>
      <c r="K3" s="17"/>
      <c r="L3" s="17"/>
      <c r="M3" s="17"/>
      <c r="N3" s="17"/>
      <c r="O3" s="18"/>
      <c r="P3" s="18"/>
      <c r="Q3" s="18"/>
      <c r="R3" s="18"/>
      <c r="S3" s="18"/>
      <c r="T3" s="18"/>
      <c r="U3" s="18"/>
      <c r="V3" s="19"/>
      <c r="W3" s="19"/>
      <c r="X3" s="19"/>
      <c r="Y3" s="19"/>
      <c r="Z3" s="19"/>
      <c r="AA3" s="20"/>
      <c r="AB3" s="20"/>
      <c r="AC3" s="20"/>
      <c r="AD3" s="20"/>
      <c r="AE3" s="20"/>
      <c r="AF3" s="20"/>
      <c r="AG3" s="20"/>
    </row>
    <row r="4" spans="1:33" s="3" customFormat="1" ht="15.75">
      <c r="A4" s="2"/>
      <c r="B4" s="24"/>
      <c r="C4" s="24"/>
      <c r="D4" s="24"/>
      <c r="E4" s="24"/>
      <c r="F4" s="24"/>
      <c r="G4" s="24"/>
      <c r="H4" s="24"/>
      <c r="I4" s="24"/>
      <c r="J4" s="24"/>
      <c r="K4" s="24"/>
      <c r="L4" s="24"/>
      <c r="M4" s="24"/>
      <c r="N4" s="24"/>
      <c r="O4" s="25"/>
      <c r="P4" s="25"/>
      <c r="Q4" s="25"/>
      <c r="R4" s="25"/>
      <c r="S4" s="25"/>
      <c r="T4" s="25"/>
      <c r="U4" s="25"/>
      <c r="V4" s="26"/>
      <c r="W4" s="26"/>
      <c r="X4" s="26"/>
      <c r="Y4" s="26"/>
      <c r="Z4" s="26"/>
      <c r="AA4" s="27"/>
      <c r="AB4" s="27"/>
      <c r="AC4" s="27"/>
      <c r="AD4" s="27"/>
      <c r="AE4" s="27"/>
      <c r="AF4" s="27"/>
      <c r="AG4" s="27"/>
    </row>
    <row r="5" spans="1:33" s="3" customFormat="1" ht="15.75">
      <c r="A5" s="2"/>
      <c r="B5" s="24"/>
      <c r="C5" s="24"/>
      <c r="D5" s="24"/>
      <c r="E5" s="24"/>
      <c r="F5" s="24"/>
      <c r="G5" s="24"/>
      <c r="H5" s="24"/>
      <c r="I5" s="24"/>
      <c r="J5" s="24"/>
      <c r="K5" s="24"/>
      <c r="L5" s="24"/>
      <c r="M5" s="24"/>
      <c r="N5" s="24"/>
      <c r="O5" s="25"/>
      <c r="P5" s="25"/>
      <c r="Q5" s="25"/>
      <c r="R5" s="25"/>
      <c r="S5" s="25"/>
      <c r="T5" s="25"/>
      <c r="U5" s="25"/>
      <c r="V5" s="26"/>
      <c r="W5" s="26"/>
      <c r="X5" s="26"/>
      <c r="Y5" s="26"/>
      <c r="Z5" s="26"/>
      <c r="AA5" s="27"/>
      <c r="AB5" s="27"/>
      <c r="AC5" s="27"/>
      <c r="AD5" s="27"/>
      <c r="AE5" s="27"/>
      <c r="AF5" s="27"/>
      <c r="AG5" s="27"/>
    </row>
    <row r="6" spans="1:33" s="3" customFormat="1" ht="15.75">
      <c r="A6" s="2"/>
      <c r="B6" s="24"/>
      <c r="C6" s="24"/>
      <c r="D6" s="24"/>
      <c r="E6" s="24"/>
      <c r="F6" s="24"/>
      <c r="G6" s="24"/>
      <c r="H6" s="24"/>
      <c r="I6" s="24"/>
      <c r="J6" s="24"/>
      <c r="K6" s="24"/>
      <c r="L6" s="24"/>
      <c r="M6" s="24"/>
      <c r="N6" s="24"/>
      <c r="O6" s="25"/>
      <c r="P6" s="25"/>
      <c r="Q6" s="25"/>
      <c r="R6" s="25"/>
      <c r="S6" s="25"/>
      <c r="T6" s="25"/>
      <c r="U6" s="25"/>
      <c r="V6" s="26"/>
      <c r="W6" s="26"/>
      <c r="X6" s="26"/>
      <c r="Y6" s="26"/>
      <c r="Z6" s="26"/>
      <c r="AA6" s="27"/>
      <c r="AB6" s="27"/>
      <c r="AC6" s="27"/>
      <c r="AD6" s="27"/>
      <c r="AE6" s="27"/>
      <c r="AF6" s="27"/>
      <c r="AG6" s="27"/>
    </row>
    <row r="7" spans="1:33" s="7" customFormat="1" ht="12.75">
      <c r="A7" s="28" t="s">
        <v>5</v>
      </c>
      <c r="B7" s="29"/>
      <c r="C7" s="29"/>
      <c r="D7" s="29"/>
      <c r="E7" s="29"/>
      <c r="F7" s="29"/>
      <c r="G7" s="29"/>
      <c r="H7" s="29"/>
      <c r="I7" s="29"/>
      <c r="J7" s="29"/>
      <c r="K7" s="29"/>
      <c r="L7" s="29"/>
      <c r="M7" s="29"/>
      <c r="N7" s="29"/>
      <c r="O7" s="30"/>
      <c r="P7" s="30"/>
      <c r="Q7" s="30"/>
      <c r="R7" s="30"/>
      <c r="S7" s="30"/>
      <c r="T7" s="30"/>
      <c r="U7" s="30"/>
      <c r="V7" s="31"/>
      <c r="W7" s="31"/>
      <c r="X7" s="31"/>
      <c r="Y7" s="31"/>
      <c r="Z7" s="31"/>
      <c r="AA7" s="32"/>
      <c r="AB7" s="32"/>
      <c r="AC7" s="32"/>
      <c r="AD7" s="32"/>
      <c r="AE7" s="32"/>
      <c r="AF7" s="32"/>
      <c r="AG7" s="32"/>
    </row>
    <row r="8" spans="1:33" s="7" customFormat="1" ht="12.75">
      <c r="A8" s="8" t="s">
        <v>6</v>
      </c>
      <c r="B8" s="29"/>
      <c r="C8" s="29"/>
      <c r="D8" s="29"/>
      <c r="E8" s="29"/>
      <c r="F8" s="29"/>
      <c r="G8" s="29"/>
      <c r="H8" s="29"/>
      <c r="I8" s="29"/>
      <c r="J8" s="29"/>
      <c r="K8" s="29"/>
      <c r="L8" s="29"/>
      <c r="M8" s="29"/>
      <c r="N8" s="29"/>
      <c r="O8" s="30"/>
      <c r="P8" s="30"/>
      <c r="Q8" s="30"/>
      <c r="R8" s="30"/>
      <c r="S8" s="30"/>
      <c r="T8" s="30"/>
      <c r="U8" s="30"/>
      <c r="V8" s="31"/>
      <c r="W8" s="31"/>
      <c r="X8" s="31"/>
      <c r="Y8" s="31"/>
      <c r="Z8" s="31"/>
      <c r="AA8" s="32"/>
      <c r="AB8" s="32"/>
      <c r="AC8" s="32"/>
      <c r="AD8" s="32"/>
      <c r="AE8" s="32"/>
      <c r="AF8" s="32"/>
      <c r="AG8" s="32"/>
    </row>
    <row r="9" spans="1:33" s="7" customFormat="1" ht="10.5">
      <c r="A9" s="33" t="s">
        <v>2</v>
      </c>
      <c r="B9" s="29"/>
      <c r="C9" s="29"/>
      <c r="D9" s="29"/>
      <c r="E9" s="29"/>
      <c r="F9" s="29"/>
      <c r="G9" s="29"/>
      <c r="H9" s="29"/>
      <c r="I9" s="29"/>
      <c r="J9" s="29"/>
      <c r="K9" s="29"/>
      <c r="L9" s="29"/>
      <c r="M9" s="29"/>
      <c r="N9" s="29"/>
      <c r="O9" s="30"/>
      <c r="P9" s="30"/>
      <c r="Q9" s="30"/>
      <c r="R9" s="30"/>
      <c r="S9" s="30"/>
      <c r="T9" s="30"/>
      <c r="U9" s="30"/>
      <c r="V9" s="31"/>
      <c r="W9" s="31"/>
      <c r="X9" s="31"/>
      <c r="Y9" s="31"/>
      <c r="Z9" s="31"/>
      <c r="AA9" s="32"/>
      <c r="AB9" s="32"/>
      <c r="AC9" s="32"/>
      <c r="AD9" s="32"/>
      <c r="AE9" s="32"/>
      <c r="AF9" s="32"/>
      <c r="AG9" s="32"/>
    </row>
    <row r="10" spans="1:28" s="36" customFormat="1" ht="15.75">
      <c r="A10" s="2"/>
      <c r="B10" s="34"/>
      <c r="C10" s="34"/>
      <c r="D10" s="34"/>
      <c r="E10" s="34"/>
      <c r="F10" s="34"/>
      <c r="G10" s="34"/>
      <c r="H10" s="34"/>
      <c r="I10" s="34"/>
      <c r="J10" s="34"/>
      <c r="K10" s="34"/>
      <c r="L10" s="34"/>
      <c r="M10" s="34"/>
      <c r="N10" s="34"/>
      <c r="O10" s="35"/>
      <c r="P10" s="35"/>
      <c r="Q10" s="35"/>
      <c r="R10" s="35"/>
      <c r="S10" s="35"/>
      <c r="T10" s="35"/>
      <c r="U10" s="35"/>
      <c r="V10" s="35"/>
      <c r="W10" s="35"/>
      <c r="X10" s="35"/>
      <c r="Y10" s="35"/>
      <c r="Z10" s="35"/>
      <c r="AA10" s="35"/>
      <c r="AB10" s="35"/>
    </row>
    <row r="11" spans="1:28" s="40" customFormat="1" ht="12">
      <c r="A11" s="37"/>
      <c r="B11" s="38">
        <v>1991</v>
      </c>
      <c r="C11" s="38">
        <v>1992</v>
      </c>
      <c r="D11" s="38">
        <v>1993</v>
      </c>
      <c r="E11" s="38">
        <v>1994</v>
      </c>
      <c r="F11" s="38">
        <v>1995</v>
      </c>
      <c r="G11" s="38">
        <v>1996</v>
      </c>
      <c r="H11" s="38">
        <v>1997</v>
      </c>
      <c r="I11" s="38">
        <v>1998</v>
      </c>
      <c r="J11" s="38">
        <v>1999</v>
      </c>
      <c r="K11" s="38">
        <v>2000</v>
      </c>
      <c r="L11" s="38">
        <v>2001</v>
      </c>
      <c r="M11" s="38">
        <v>2002</v>
      </c>
      <c r="N11" s="38">
        <v>2003</v>
      </c>
      <c r="O11" s="39"/>
      <c r="P11" s="39"/>
      <c r="Q11" s="39"/>
      <c r="R11" s="39"/>
      <c r="S11" s="39"/>
      <c r="T11" s="39"/>
      <c r="U11" s="39"/>
      <c r="V11" s="39"/>
      <c r="W11" s="39"/>
      <c r="X11" s="39"/>
      <c r="Y11" s="39"/>
      <c r="Z11" s="39"/>
      <c r="AA11" s="39"/>
      <c r="AB11" s="39"/>
    </row>
    <row r="12" spans="1:28" s="6" customFormat="1" ht="12">
      <c r="A12" s="41" t="s">
        <v>7</v>
      </c>
      <c r="B12" s="10">
        <v>102.41308525157208</v>
      </c>
      <c r="C12" s="10">
        <v>107.9567148166205</v>
      </c>
      <c r="D12" s="10">
        <v>113.244639784638</v>
      </c>
      <c r="E12" s="10">
        <v>118.243105625599</v>
      </c>
      <c r="F12" s="10">
        <v>126.64661646794998</v>
      </c>
      <c r="G12" s="10">
        <v>126.75765685269444</v>
      </c>
      <c r="H12" s="10">
        <v>126.10544369481995</v>
      </c>
      <c r="I12" s="10">
        <v>140.43998972219566</v>
      </c>
      <c r="J12" s="10">
        <v>152.45294033224695</v>
      </c>
      <c r="K12" s="10">
        <v>162.69</v>
      </c>
      <c r="L12" s="10">
        <v>165.8</v>
      </c>
      <c r="M12" s="10">
        <v>163.28</v>
      </c>
      <c r="N12" s="10">
        <v>173.77</v>
      </c>
      <c r="O12" s="42"/>
      <c r="P12" s="42"/>
      <c r="Q12" s="42"/>
      <c r="R12" s="42"/>
      <c r="S12" s="42"/>
      <c r="T12" s="42"/>
      <c r="U12" s="42"/>
      <c r="V12" s="42"/>
      <c r="W12" s="42"/>
      <c r="X12" s="42"/>
      <c r="Y12" s="42"/>
      <c r="Z12" s="42"/>
      <c r="AA12" s="42"/>
      <c r="AB12" s="42"/>
    </row>
    <row r="13" spans="1:28" s="6" customFormat="1" ht="12">
      <c r="A13" s="41" t="s">
        <v>8</v>
      </c>
      <c r="B13" s="10">
        <v>101.55559173395876</v>
      </c>
      <c r="C13" s="10">
        <v>111.05999899429959</v>
      </c>
      <c r="D13" s="10">
        <v>117.98324634665275</v>
      </c>
      <c r="E13" s="10">
        <v>121.06845772691263</v>
      </c>
      <c r="F13" s="10">
        <v>131.0350829250014</v>
      </c>
      <c r="G13" s="10">
        <v>128.6830273727055</v>
      </c>
      <c r="H13" s="10">
        <v>131.50109487633867</v>
      </c>
      <c r="I13" s="10">
        <v>139.541935907977</v>
      </c>
      <c r="J13" s="10">
        <v>160.2792895989488</v>
      </c>
      <c r="K13" s="10">
        <v>164.57</v>
      </c>
      <c r="L13" s="10">
        <v>165.44</v>
      </c>
      <c r="M13" s="10">
        <v>165.72</v>
      </c>
      <c r="N13" s="10">
        <v>178.94</v>
      </c>
      <c r="O13" s="42"/>
      <c r="P13" s="42"/>
      <c r="Q13" s="42"/>
      <c r="R13" s="42"/>
      <c r="S13" s="42"/>
      <c r="T13" s="42"/>
      <c r="U13" s="42"/>
      <c r="V13" s="42"/>
      <c r="W13" s="42"/>
      <c r="X13" s="42"/>
      <c r="Y13" s="42"/>
      <c r="Z13" s="42"/>
      <c r="AA13" s="42"/>
      <c r="AB13" s="42"/>
    </row>
    <row r="14" spans="1:28" s="6" customFormat="1" ht="12">
      <c r="A14" s="41" t="s">
        <v>9</v>
      </c>
      <c r="B14" s="10">
        <v>97.53648323805787</v>
      </c>
      <c r="C14" s="10">
        <v>110.36438817269584</v>
      </c>
      <c r="D14" s="10">
        <v>122.42111132318409</v>
      </c>
      <c r="E14" s="10">
        <v>127.07069894571205</v>
      </c>
      <c r="F14" s="10">
        <v>133.34029494541764</v>
      </c>
      <c r="G14" s="10">
        <v>129.92658389577335</v>
      </c>
      <c r="H14" s="10">
        <v>131.24756135373295</v>
      </c>
      <c r="I14" s="10">
        <v>144.82126442373382</v>
      </c>
      <c r="J14" s="10">
        <v>164.7884703954506</v>
      </c>
      <c r="K14" s="10">
        <v>172.55</v>
      </c>
      <c r="L14" s="10">
        <v>169.01</v>
      </c>
      <c r="M14" s="10">
        <v>167.79</v>
      </c>
      <c r="N14" s="10">
        <v>182.17</v>
      </c>
      <c r="O14" s="42"/>
      <c r="P14" s="42"/>
      <c r="Q14" s="42"/>
      <c r="R14" s="42"/>
      <c r="S14" s="42"/>
      <c r="T14" s="42"/>
      <c r="U14" s="42"/>
      <c r="V14" s="42"/>
      <c r="W14" s="42"/>
      <c r="X14" s="42"/>
      <c r="Y14" s="42"/>
      <c r="Z14" s="42"/>
      <c r="AA14" s="42"/>
      <c r="AB14" s="42"/>
    </row>
    <row r="15" spans="1:28" s="6" customFormat="1" ht="12">
      <c r="A15" s="41" t="s">
        <v>10</v>
      </c>
      <c r="B15" s="10">
        <v>96.64251192515965</v>
      </c>
      <c r="C15" s="10">
        <v>101.94306913157455</v>
      </c>
      <c r="D15" s="10">
        <v>110.75760887797172</v>
      </c>
      <c r="E15" s="10">
        <v>117.56696383511722</v>
      </c>
      <c r="F15" s="10">
        <v>118.98757598682475</v>
      </c>
      <c r="G15" s="10">
        <v>119.08372488616935</v>
      </c>
      <c r="H15" s="10">
        <v>129.31042440452757</v>
      </c>
      <c r="I15" s="10">
        <v>137.28659726547892</v>
      </c>
      <c r="J15" s="10">
        <v>158.30092243123926</v>
      </c>
      <c r="K15" s="10">
        <v>152.74</v>
      </c>
      <c r="L15" s="10">
        <v>148.78</v>
      </c>
      <c r="M15" s="10">
        <v>159.75</v>
      </c>
      <c r="N15" s="10">
        <v>168.41</v>
      </c>
      <c r="O15" s="42"/>
      <c r="P15" s="42"/>
      <c r="Q15" s="42"/>
      <c r="R15" s="42"/>
      <c r="S15" s="42"/>
      <c r="T15" s="42"/>
      <c r="U15" s="42"/>
      <c r="V15" s="42"/>
      <c r="W15" s="42"/>
      <c r="X15" s="42"/>
      <c r="Y15" s="42"/>
      <c r="Z15" s="42"/>
      <c r="AA15" s="42"/>
      <c r="AB15" s="42"/>
    </row>
    <row r="16" spans="1:28" s="6" customFormat="1" ht="12">
      <c r="A16" s="41" t="s">
        <v>11</v>
      </c>
      <c r="B16" s="10">
        <v>100.1314415578441</v>
      </c>
      <c r="C16" s="10">
        <v>106.63699328542239</v>
      </c>
      <c r="D16" s="10">
        <v>116.50963276755216</v>
      </c>
      <c r="E16" s="10">
        <v>123.30344354688896</v>
      </c>
      <c r="F16" s="10">
        <v>129.3944264368781</v>
      </c>
      <c r="G16" s="10">
        <v>128.25144656011514</v>
      </c>
      <c r="H16" s="10">
        <v>134.20843095923482</v>
      </c>
      <c r="I16" s="10">
        <v>142.32199945400117</v>
      </c>
      <c r="J16" s="10">
        <v>157.69656744838386</v>
      </c>
      <c r="K16" s="10">
        <v>165.79</v>
      </c>
      <c r="L16" s="10">
        <v>168.83</v>
      </c>
      <c r="M16" s="10">
        <v>173.97</v>
      </c>
      <c r="N16" s="10">
        <v>182.53</v>
      </c>
      <c r="O16" s="42"/>
      <c r="P16" s="42"/>
      <c r="Q16" s="42"/>
      <c r="R16" s="42"/>
      <c r="S16" s="42"/>
      <c r="T16" s="42"/>
      <c r="U16" s="42"/>
      <c r="V16" s="42"/>
      <c r="W16" s="42"/>
      <c r="X16" s="42"/>
      <c r="Y16" s="42"/>
      <c r="Z16" s="42"/>
      <c r="AA16" s="42"/>
      <c r="AB16" s="42"/>
    </row>
    <row r="17" spans="1:28" s="6" customFormat="1" ht="12">
      <c r="A17" s="41" t="s">
        <v>12</v>
      </c>
      <c r="B17" s="10">
        <v>96.89933312738171</v>
      </c>
      <c r="C17" s="10">
        <v>106.88015176708592</v>
      </c>
      <c r="D17" s="10">
        <v>112.70195197879447</v>
      </c>
      <c r="E17" s="10">
        <v>120.06229397802058</v>
      </c>
      <c r="F17" s="10">
        <v>125.26152866079353</v>
      </c>
      <c r="G17" s="10">
        <v>121.77789044494124</v>
      </c>
      <c r="H17" s="10">
        <v>129.00958964750427</v>
      </c>
      <c r="I17" s="10">
        <v>139.51251101538628</v>
      </c>
      <c r="J17" s="10">
        <v>151.5372614095377</v>
      </c>
      <c r="K17" s="10">
        <v>164.55</v>
      </c>
      <c r="L17" s="10">
        <v>162.05</v>
      </c>
      <c r="M17" s="10">
        <v>162.47</v>
      </c>
      <c r="N17" s="10">
        <v>173.03</v>
      </c>
      <c r="O17" s="42"/>
      <c r="P17" s="42"/>
      <c r="Q17" s="42"/>
      <c r="R17" s="42"/>
      <c r="S17" s="42"/>
      <c r="T17" s="42"/>
      <c r="U17" s="42"/>
      <c r="V17" s="42"/>
      <c r="W17" s="42"/>
      <c r="X17" s="42"/>
      <c r="Y17" s="42"/>
      <c r="Z17" s="42"/>
      <c r="AA17" s="42"/>
      <c r="AB17" s="42"/>
    </row>
    <row r="18" spans="1:28" s="6" customFormat="1" ht="12">
      <c r="A18" s="41" t="s">
        <v>13</v>
      </c>
      <c r="B18" s="10">
        <v>96.42818913398189</v>
      </c>
      <c r="C18" s="10">
        <v>108.19622752302213</v>
      </c>
      <c r="D18" s="10">
        <v>114.29493332346638</v>
      </c>
      <c r="E18" s="10">
        <v>116.65868512954701</v>
      </c>
      <c r="F18" s="10">
        <v>121.92185862291974</v>
      </c>
      <c r="G18" s="10">
        <v>123.28371639484813</v>
      </c>
      <c r="H18" s="10">
        <v>128.3147552236564</v>
      </c>
      <c r="I18" s="10">
        <v>137.17708304650793</v>
      </c>
      <c r="J18" s="10">
        <v>153.25028847470173</v>
      </c>
      <c r="K18" s="10">
        <v>154.63</v>
      </c>
      <c r="L18" s="10">
        <v>154.37</v>
      </c>
      <c r="M18" s="10">
        <v>164.16</v>
      </c>
      <c r="N18" s="10">
        <v>175.51</v>
      </c>
      <c r="O18" s="42"/>
      <c r="P18" s="42"/>
      <c r="Q18" s="42"/>
      <c r="R18" s="42"/>
      <c r="S18" s="42"/>
      <c r="T18" s="42"/>
      <c r="U18" s="42"/>
      <c r="V18" s="42"/>
      <c r="W18" s="42"/>
      <c r="X18" s="42"/>
      <c r="Y18" s="42"/>
      <c r="Z18" s="42"/>
      <c r="AA18" s="42"/>
      <c r="AB18" s="42"/>
    </row>
    <row r="19" spans="1:28" s="6" customFormat="1" ht="12">
      <c r="A19" s="41" t="s">
        <v>14</v>
      </c>
      <c r="B19" s="10">
        <v>98.39740224908537</v>
      </c>
      <c r="C19" s="10">
        <v>110.65352138522273</v>
      </c>
      <c r="D19" s="10">
        <v>117.53638188991852</v>
      </c>
      <c r="E19" s="10">
        <v>124.13842753798578</v>
      </c>
      <c r="F19" s="10">
        <v>126.19692500263994</v>
      </c>
      <c r="G19" s="10">
        <v>123.77629640733753</v>
      </c>
      <c r="H19" s="10">
        <v>130.50422728932574</v>
      </c>
      <c r="I19" s="10">
        <v>140.1296758175058</v>
      </c>
      <c r="J19" s="10">
        <v>157.08430554884293</v>
      </c>
      <c r="K19" s="10">
        <v>156.28</v>
      </c>
      <c r="L19" s="10">
        <v>160.07</v>
      </c>
      <c r="M19" s="10">
        <v>164.64</v>
      </c>
      <c r="N19" s="10">
        <v>172.24</v>
      </c>
      <c r="O19" s="42"/>
      <c r="P19" s="42"/>
      <c r="Q19" s="42"/>
      <c r="R19" s="42"/>
      <c r="S19" s="42"/>
      <c r="T19" s="42"/>
      <c r="U19" s="42"/>
      <c r="V19" s="42"/>
      <c r="W19" s="42"/>
      <c r="X19" s="42"/>
      <c r="Y19" s="42"/>
      <c r="Z19" s="42"/>
      <c r="AA19" s="42"/>
      <c r="AB19" s="42"/>
    </row>
    <row r="20" spans="1:28" s="6" customFormat="1" ht="12">
      <c r="A20" s="41" t="s">
        <v>15</v>
      </c>
      <c r="B20" s="10">
        <v>97.15190607062337</v>
      </c>
      <c r="C20" s="10">
        <v>105.75226848731224</v>
      </c>
      <c r="D20" s="10">
        <v>110.6121307639675</v>
      </c>
      <c r="E20" s="10">
        <v>116.89948252326639</v>
      </c>
      <c r="F20" s="10">
        <v>121.14131140731608</v>
      </c>
      <c r="G20" s="10">
        <v>120.19910592764778</v>
      </c>
      <c r="H20" s="10">
        <v>127.01003605603577</v>
      </c>
      <c r="I20" s="10">
        <v>140.1790590649016</v>
      </c>
      <c r="J20" s="10">
        <v>152.66256273665365</v>
      </c>
      <c r="K20" s="10">
        <v>151.14</v>
      </c>
      <c r="L20" s="10">
        <v>153.45</v>
      </c>
      <c r="M20" s="10">
        <v>159.34</v>
      </c>
      <c r="N20" s="10">
        <v>169.98</v>
      </c>
      <c r="O20" s="42"/>
      <c r="P20" s="42"/>
      <c r="Q20" s="42"/>
      <c r="R20" s="42"/>
      <c r="S20" s="42"/>
      <c r="T20" s="42"/>
      <c r="U20" s="42"/>
      <c r="V20" s="42"/>
      <c r="W20" s="42"/>
      <c r="X20" s="42"/>
      <c r="Y20" s="42"/>
      <c r="Z20" s="42"/>
      <c r="AA20" s="42"/>
      <c r="AB20" s="42"/>
    </row>
    <row r="21" spans="1:28" s="6" customFormat="1" ht="12">
      <c r="A21" s="41" t="s">
        <v>16</v>
      </c>
      <c r="B21" s="10">
        <v>101.5237782651451</v>
      </c>
      <c r="C21" s="10">
        <v>110.0895817905524</v>
      </c>
      <c r="D21" s="10">
        <v>114.31847724638574</v>
      </c>
      <c r="E21" s="10">
        <v>119.91818258989404</v>
      </c>
      <c r="F21" s="10">
        <v>122.46445657554933</v>
      </c>
      <c r="G21" s="10">
        <v>126.23565136851578</v>
      </c>
      <c r="H21" s="10">
        <v>133.01792217168332</v>
      </c>
      <c r="I21" s="10">
        <v>146.57418883423662</v>
      </c>
      <c r="J21" s="10">
        <v>158.46334001232358</v>
      </c>
      <c r="K21" s="10">
        <v>155.13</v>
      </c>
      <c r="L21" s="10">
        <v>162.76</v>
      </c>
      <c r="M21" s="10">
        <v>168.24</v>
      </c>
      <c r="N21" s="10">
        <v>178.82</v>
      </c>
      <c r="O21" s="42"/>
      <c r="P21" s="42"/>
      <c r="Q21" s="42"/>
      <c r="R21" s="42"/>
      <c r="S21" s="42"/>
      <c r="T21" s="42"/>
      <c r="U21" s="42"/>
      <c r="V21" s="42"/>
      <c r="W21" s="42"/>
      <c r="X21" s="42"/>
      <c r="Y21" s="42"/>
      <c r="Z21" s="42"/>
      <c r="AA21" s="42"/>
      <c r="AB21" s="42"/>
    </row>
    <row r="22" spans="1:28" s="6" customFormat="1" ht="12">
      <c r="A22" s="41" t="s">
        <v>17</v>
      </c>
      <c r="B22" s="10">
        <v>102.96397092306763</v>
      </c>
      <c r="C22" s="10">
        <v>109.12820557560494</v>
      </c>
      <c r="D22" s="10">
        <v>117.93943503657428</v>
      </c>
      <c r="E22" s="10">
        <v>121.84803636087143</v>
      </c>
      <c r="F22" s="10">
        <v>125.29421183663864</v>
      </c>
      <c r="G22" s="10">
        <v>126.51527723389262</v>
      </c>
      <c r="H22" s="10">
        <v>133.49261841641038</v>
      </c>
      <c r="I22" s="10">
        <v>149.37981717834805</v>
      </c>
      <c r="J22" s="10">
        <v>161.71210221301777</v>
      </c>
      <c r="K22" s="10">
        <v>160.02</v>
      </c>
      <c r="L22" s="10">
        <v>162.16</v>
      </c>
      <c r="M22" s="10">
        <v>169.86</v>
      </c>
      <c r="N22" s="10">
        <v>173.56</v>
      </c>
      <c r="O22" s="42"/>
      <c r="P22" s="42"/>
      <c r="Q22" s="42"/>
      <c r="R22" s="42"/>
      <c r="S22" s="42"/>
      <c r="T22" s="42"/>
      <c r="U22" s="42"/>
      <c r="V22" s="42"/>
      <c r="W22" s="42"/>
      <c r="X22" s="42"/>
      <c r="Y22" s="42"/>
      <c r="Z22" s="42"/>
      <c r="AA22" s="42"/>
      <c r="AB22" s="42"/>
    </row>
    <row r="23" spans="1:28" s="6" customFormat="1" ht="12">
      <c r="A23" s="43" t="s">
        <v>18</v>
      </c>
      <c r="B23" s="44">
        <v>108.35630652412169</v>
      </c>
      <c r="C23" s="44">
        <v>116.16180717725402</v>
      </c>
      <c r="D23" s="44">
        <v>124.96609223784665</v>
      </c>
      <c r="E23" s="44">
        <v>127.18697490064719</v>
      </c>
      <c r="F23" s="44">
        <v>133.20295988690947</v>
      </c>
      <c r="G23" s="44">
        <v>134.22364927258113</v>
      </c>
      <c r="H23" s="44">
        <v>147.25440128555513</v>
      </c>
      <c r="I23" s="44">
        <v>157.20549001763968</v>
      </c>
      <c r="J23" s="44">
        <v>169.76165265755444</v>
      </c>
      <c r="K23" s="44">
        <v>165.39</v>
      </c>
      <c r="L23" s="44">
        <v>167.48</v>
      </c>
      <c r="M23" s="44">
        <v>177.55</v>
      </c>
      <c r="N23" s="44" t="s">
        <v>1</v>
      </c>
      <c r="O23" s="42"/>
      <c r="P23" s="42"/>
      <c r="Q23" s="42"/>
      <c r="R23" s="42"/>
      <c r="S23" s="42"/>
      <c r="T23" s="42"/>
      <c r="U23" s="42"/>
      <c r="V23" s="42"/>
      <c r="W23" s="42"/>
      <c r="X23" s="42"/>
      <c r="Y23" s="42"/>
      <c r="Z23" s="42"/>
      <c r="AA23" s="42"/>
      <c r="AB23" s="42"/>
    </row>
    <row r="24" spans="1:28" s="48" customFormat="1" ht="12">
      <c r="A24" s="45" t="s">
        <v>19</v>
      </c>
      <c r="B24" s="46">
        <f>AVERAGE(B12:B23)</f>
        <v>99.99999999999993</v>
      </c>
      <c r="C24" s="46">
        <f aca="true" t="shared" si="0" ref="C24:J24">AVERAGE(C12:C23)</f>
        <v>108.73524400888893</v>
      </c>
      <c r="D24" s="46">
        <f t="shared" si="0"/>
        <v>116.10713679807935</v>
      </c>
      <c r="E24" s="46">
        <f t="shared" si="0"/>
        <v>121.16372939170519</v>
      </c>
      <c r="F24" s="46">
        <f t="shared" si="0"/>
        <v>126.24060406290322</v>
      </c>
      <c r="G24" s="46">
        <f t="shared" si="0"/>
        <v>125.72616888476851</v>
      </c>
      <c r="H24" s="46">
        <f t="shared" si="0"/>
        <v>131.74804211490206</v>
      </c>
      <c r="I24" s="46">
        <f t="shared" si="0"/>
        <v>142.8808009789927</v>
      </c>
      <c r="J24" s="46">
        <f t="shared" si="0"/>
        <v>158.16580860490845</v>
      </c>
      <c r="K24" s="46">
        <f>AVERAGE(K12:K23)</f>
        <v>160.45666666666668</v>
      </c>
      <c r="L24" s="46">
        <f>AVERAGE(L12:L23)</f>
        <v>161.68333333333337</v>
      </c>
      <c r="M24" s="46">
        <f>AVERAGE(M12:M23)</f>
        <v>166.3975</v>
      </c>
      <c r="N24" s="46">
        <f>AVERAGE(N12:N23)</f>
        <v>175.35999999999999</v>
      </c>
      <c r="O24" s="47"/>
      <c r="P24" s="47"/>
      <c r="Q24" s="47"/>
      <c r="R24" s="47"/>
      <c r="S24" s="47"/>
      <c r="T24" s="47"/>
      <c r="U24" s="47"/>
      <c r="V24" s="47"/>
      <c r="W24" s="47"/>
      <c r="X24" s="47"/>
      <c r="Y24" s="47"/>
      <c r="Z24" s="47"/>
      <c r="AA24" s="47"/>
      <c r="AB24" s="47"/>
    </row>
  </sheetData>
  <sheetProtection/>
  <printOptions horizontalCentered="1" verticalCentered="1"/>
  <pageMargins left="0.25" right="0.25" top="0.25" bottom="0.25" header="0.25" footer="0.2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AF24"/>
  <sheetViews>
    <sheetView zoomScalePageLayoutView="0" workbookViewId="0" topLeftCell="A1">
      <pane xSplit="1" ySplit="11" topLeftCell="B12" activePane="bottomRight" state="frozen"/>
      <selection pane="topLeft" activeCell="A1" sqref="A1"/>
      <selection pane="topRight" activeCell="B1" sqref="B1"/>
      <selection pane="bottomLeft" activeCell="A13" sqref="A13"/>
      <selection pane="bottomRight" activeCell="M12" sqref="M12"/>
    </sheetView>
  </sheetViews>
  <sheetFormatPr defaultColWidth="9.140625" defaultRowHeight="12.75"/>
  <cols>
    <col min="1" max="1" width="16.57421875" style="0" customWidth="1"/>
    <col min="2" max="22" width="8.7109375" style="50" customWidth="1"/>
    <col min="23" max="25" width="9.7109375" style="51" customWidth="1"/>
  </cols>
  <sheetData>
    <row r="1" spans="2:24" s="1" customFormat="1" ht="13.5" customHeight="1">
      <c r="B1" s="14"/>
      <c r="C1" s="14"/>
      <c r="D1" s="14"/>
      <c r="E1" s="14"/>
      <c r="F1" s="14"/>
      <c r="G1" s="14"/>
      <c r="H1" s="14"/>
      <c r="I1" s="14"/>
      <c r="J1" s="14"/>
      <c r="K1" s="14"/>
      <c r="L1" s="14"/>
      <c r="M1" s="14"/>
      <c r="N1" s="14"/>
      <c r="O1" s="14"/>
      <c r="P1" s="14"/>
      <c r="Q1" s="14"/>
      <c r="R1" s="14"/>
      <c r="S1" s="14"/>
      <c r="T1" s="14"/>
      <c r="U1" s="14"/>
      <c r="V1" s="14"/>
      <c r="W1" s="16"/>
      <c r="X1" s="16"/>
    </row>
    <row r="2" spans="1:32" s="3" customFormat="1" ht="15.75">
      <c r="A2" s="4" t="s">
        <v>20</v>
      </c>
      <c r="B2" s="52"/>
      <c r="C2" s="52"/>
      <c r="D2" s="52"/>
      <c r="E2" s="52"/>
      <c r="F2" s="24"/>
      <c r="G2" s="24"/>
      <c r="H2" s="24"/>
      <c r="I2" s="24"/>
      <c r="J2" s="24"/>
      <c r="K2" s="24"/>
      <c r="L2" s="24"/>
      <c r="M2" s="24"/>
      <c r="N2" s="24"/>
      <c r="O2" s="24"/>
      <c r="P2" s="24"/>
      <c r="Q2" s="24"/>
      <c r="R2" s="24"/>
      <c r="S2" s="24"/>
      <c r="T2" s="24"/>
      <c r="U2" s="24"/>
      <c r="V2" s="24"/>
      <c r="W2" s="26"/>
      <c r="X2" s="26"/>
      <c r="Y2" s="26"/>
      <c r="Z2" s="27"/>
      <c r="AA2" s="27"/>
      <c r="AB2" s="27"/>
      <c r="AC2" s="27"/>
      <c r="AD2" s="27"/>
      <c r="AE2" s="27"/>
      <c r="AF2" s="27"/>
    </row>
    <row r="3" spans="1:32" s="3" customFormat="1" ht="15.75">
      <c r="A3" s="4" t="s">
        <v>21</v>
      </c>
      <c r="B3" s="52"/>
      <c r="C3" s="52"/>
      <c r="D3" s="52"/>
      <c r="E3" s="52"/>
      <c r="F3" s="24"/>
      <c r="G3" s="24"/>
      <c r="H3" s="24"/>
      <c r="I3" s="24"/>
      <c r="J3" s="24"/>
      <c r="K3" s="24"/>
      <c r="L3" s="24"/>
      <c r="M3" s="24"/>
      <c r="N3" s="24"/>
      <c r="O3" s="24"/>
      <c r="P3" s="24"/>
      <c r="Q3" s="24"/>
      <c r="R3" s="24"/>
      <c r="S3" s="24"/>
      <c r="T3" s="24"/>
      <c r="U3" s="24"/>
      <c r="V3" s="24"/>
      <c r="W3" s="26"/>
      <c r="X3" s="26"/>
      <c r="Y3" s="26"/>
      <c r="Z3" s="27"/>
      <c r="AA3" s="27"/>
      <c r="AB3" s="27"/>
      <c r="AC3" s="27"/>
      <c r="AD3" s="27"/>
      <c r="AE3" s="27"/>
      <c r="AF3" s="27"/>
    </row>
    <row r="4" spans="1:32" s="3" customFormat="1" ht="15.75">
      <c r="A4" s="53"/>
      <c r="B4" s="24"/>
      <c r="C4" s="24"/>
      <c r="D4" s="24"/>
      <c r="E4" s="24"/>
      <c r="F4" s="24"/>
      <c r="G4" s="24"/>
      <c r="H4" s="24"/>
      <c r="I4" s="24"/>
      <c r="J4" s="24"/>
      <c r="K4" s="24"/>
      <c r="L4" s="24"/>
      <c r="M4" s="24"/>
      <c r="N4" s="24"/>
      <c r="O4" s="24"/>
      <c r="P4" s="24"/>
      <c r="Q4" s="24"/>
      <c r="R4" s="24"/>
      <c r="S4" s="24"/>
      <c r="T4" s="24"/>
      <c r="U4" s="24"/>
      <c r="V4" s="24"/>
      <c r="W4" s="26"/>
      <c r="X4" s="26"/>
      <c r="Y4" s="26"/>
      <c r="Z4" s="27"/>
      <c r="AA4" s="27"/>
      <c r="AB4" s="27"/>
      <c r="AC4" s="27"/>
      <c r="AD4" s="27"/>
      <c r="AE4" s="27"/>
      <c r="AF4" s="27"/>
    </row>
    <row r="5" spans="1:32" s="3" customFormat="1" ht="15.75">
      <c r="A5" s="53"/>
      <c r="B5" s="24"/>
      <c r="C5" s="24"/>
      <c r="D5" s="24"/>
      <c r="E5" s="24"/>
      <c r="F5" s="24"/>
      <c r="G5" s="24"/>
      <c r="H5" s="24"/>
      <c r="I5" s="24"/>
      <c r="J5" s="24"/>
      <c r="K5" s="24"/>
      <c r="L5" s="24"/>
      <c r="M5" s="24"/>
      <c r="N5" s="24"/>
      <c r="O5" s="24"/>
      <c r="P5" s="24"/>
      <c r="Q5" s="24"/>
      <c r="R5" s="24"/>
      <c r="S5" s="24"/>
      <c r="T5" s="24"/>
      <c r="U5" s="24"/>
      <c r="V5" s="24"/>
      <c r="W5" s="26"/>
      <c r="X5" s="26"/>
      <c r="Y5" s="26"/>
      <c r="Z5" s="27"/>
      <c r="AA5" s="27"/>
      <c r="AB5" s="27"/>
      <c r="AC5" s="27"/>
      <c r="AD5" s="27"/>
      <c r="AE5" s="27"/>
      <c r="AF5" s="27"/>
    </row>
    <row r="6" spans="1:32" s="3" customFormat="1" ht="15.75">
      <c r="A6" s="53"/>
      <c r="B6" s="24"/>
      <c r="C6" s="24"/>
      <c r="D6" s="24"/>
      <c r="E6" s="24"/>
      <c r="F6" s="24"/>
      <c r="G6" s="24"/>
      <c r="H6" s="24"/>
      <c r="I6" s="24"/>
      <c r="J6" s="24"/>
      <c r="K6" s="24"/>
      <c r="L6" s="24"/>
      <c r="M6" s="24"/>
      <c r="N6" s="24"/>
      <c r="O6" s="24"/>
      <c r="P6" s="24"/>
      <c r="Q6" s="24"/>
      <c r="R6" s="24"/>
      <c r="S6" s="24"/>
      <c r="T6" s="24"/>
      <c r="U6" s="24"/>
      <c r="V6" s="24"/>
      <c r="W6" s="26"/>
      <c r="X6" s="26"/>
      <c r="Y6" s="26"/>
      <c r="Z6" s="27"/>
      <c r="AA6" s="27"/>
      <c r="AB6" s="27"/>
      <c r="AC6" s="27"/>
      <c r="AD6" s="27"/>
      <c r="AE6" s="27"/>
      <c r="AF6" s="27"/>
    </row>
    <row r="7" spans="1:32" s="21" customFormat="1" ht="12.75">
      <c r="A7" s="8" t="s">
        <v>22</v>
      </c>
      <c r="B7" s="17"/>
      <c r="C7" s="17"/>
      <c r="D7" s="17"/>
      <c r="E7" s="17"/>
      <c r="F7" s="17"/>
      <c r="G7" s="17"/>
      <c r="H7" s="17"/>
      <c r="I7" s="17"/>
      <c r="J7" s="17"/>
      <c r="K7" s="17"/>
      <c r="L7" s="17"/>
      <c r="M7" s="17"/>
      <c r="N7" s="17"/>
      <c r="O7" s="17"/>
      <c r="P7" s="17"/>
      <c r="Q7" s="17"/>
      <c r="R7" s="17"/>
      <c r="S7" s="17"/>
      <c r="T7" s="17"/>
      <c r="U7" s="17"/>
      <c r="V7" s="17"/>
      <c r="W7" s="19"/>
      <c r="X7" s="19"/>
      <c r="Y7" s="19"/>
      <c r="Z7" s="20"/>
      <c r="AA7" s="20"/>
      <c r="AB7" s="20"/>
      <c r="AC7" s="20"/>
      <c r="AD7" s="20"/>
      <c r="AE7" s="20"/>
      <c r="AF7" s="20"/>
    </row>
    <row r="8" spans="1:32" s="21" customFormat="1" ht="12.75">
      <c r="A8" s="8" t="s">
        <v>23</v>
      </c>
      <c r="B8" s="17"/>
      <c r="C8" s="17"/>
      <c r="D8" s="17"/>
      <c r="E8" s="17"/>
      <c r="F8" s="17"/>
      <c r="G8" s="17"/>
      <c r="H8" s="17"/>
      <c r="I8" s="17"/>
      <c r="J8" s="17"/>
      <c r="K8" s="17"/>
      <c r="L8" s="17"/>
      <c r="M8" s="17"/>
      <c r="N8" s="17"/>
      <c r="O8" s="17"/>
      <c r="P8" s="17"/>
      <c r="Q8" s="17"/>
      <c r="R8" s="17"/>
      <c r="S8" s="17"/>
      <c r="T8" s="17"/>
      <c r="U8" s="17"/>
      <c r="V8" s="17"/>
      <c r="W8" s="19"/>
      <c r="X8" s="19"/>
      <c r="Y8" s="19"/>
      <c r="Z8" s="20"/>
      <c r="AA8" s="20"/>
      <c r="AB8" s="20"/>
      <c r="AC8" s="20"/>
      <c r="AD8" s="20"/>
      <c r="AE8" s="20"/>
      <c r="AF8" s="20"/>
    </row>
    <row r="9" spans="1:32" s="21" customFormat="1" ht="12.75">
      <c r="A9" s="9" t="s">
        <v>2</v>
      </c>
      <c r="B9" s="17"/>
      <c r="C9" s="17"/>
      <c r="D9" s="17"/>
      <c r="E9" s="17"/>
      <c r="F9" s="17"/>
      <c r="G9" s="17"/>
      <c r="H9" s="17"/>
      <c r="I9" s="17"/>
      <c r="J9" s="17"/>
      <c r="K9" s="17"/>
      <c r="L9" s="17"/>
      <c r="M9" s="17"/>
      <c r="N9" s="17"/>
      <c r="O9" s="17"/>
      <c r="P9" s="17"/>
      <c r="Q9" s="17"/>
      <c r="R9" s="17"/>
      <c r="S9" s="17"/>
      <c r="T9" s="17"/>
      <c r="U9" s="17"/>
      <c r="V9" s="17"/>
      <c r="W9" s="19"/>
      <c r="X9" s="19"/>
      <c r="Y9" s="19"/>
      <c r="Z9" s="20"/>
      <c r="AA9" s="20"/>
      <c r="AB9" s="20"/>
      <c r="AC9" s="20"/>
      <c r="AD9" s="20"/>
      <c r="AE9" s="20"/>
      <c r="AF9" s="20"/>
    </row>
    <row r="10" spans="1:22" ht="12.75">
      <c r="A10" s="54"/>
      <c r="B10" s="55"/>
      <c r="C10" s="55"/>
      <c r="D10" s="55"/>
      <c r="E10" s="55"/>
      <c r="F10" s="55"/>
      <c r="G10" s="55"/>
      <c r="H10" s="55"/>
      <c r="I10" s="55"/>
      <c r="J10" s="55"/>
      <c r="K10" s="55"/>
      <c r="L10" s="55"/>
      <c r="M10" s="55"/>
      <c r="N10" s="55"/>
      <c r="O10" s="55"/>
      <c r="P10" s="55"/>
      <c r="Q10" s="55"/>
      <c r="R10" s="55"/>
      <c r="S10" s="55"/>
      <c r="T10" s="55"/>
      <c r="U10" s="55"/>
      <c r="V10" s="55"/>
    </row>
    <row r="11" spans="1:25" s="59" customFormat="1" ht="12">
      <c r="A11" s="56"/>
      <c r="B11" s="57">
        <v>1992</v>
      </c>
      <c r="C11" s="57">
        <v>1993</v>
      </c>
      <c r="D11" s="57">
        <v>1994</v>
      </c>
      <c r="E11" s="57">
        <v>1995</v>
      </c>
      <c r="F11" s="57">
        <v>1996</v>
      </c>
      <c r="G11" s="57">
        <v>1997</v>
      </c>
      <c r="H11" s="57">
        <v>1998</v>
      </c>
      <c r="I11" s="57">
        <v>1999</v>
      </c>
      <c r="J11" s="57">
        <v>2000</v>
      </c>
      <c r="K11" s="57">
        <v>2001</v>
      </c>
      <c r="L11" s="57">
        <v>2002</v>
      </c>
      <c r="M11" s="57">
        <v>2003</v>
      </c>
      <c r="N11" s="57">
        <v>2004</v>
      </c>
      <c r="O11" s="57">
        <v>2005</v>
      </c>
      <c r="P11" s="57">
        <v>2006</v>
      </c>
      <c r="Q11" s="57">
        <v>2007</v>
      </c>
      <c r="R11" s="57">
        <v>2008</v>
      </c>
      <c r="S11" s="57">
        <v>2009</v>
      </c>
      <c r="T11" s="57">
        <v>2010</v>
      </c>
      <c r="U11" s="57">
        <v>2011</v>
      </c>
      <c r="V11" s="57">
        <v>2012</v>
      </c>
      <c r="W11" s="58"/>
      <c r="X11" s="58"/>
      <c r="Y11" s="58"/>
    </row>
    <row r="12" spans="1:25" s="60" customFormat="1" ht="12">
      <c r="A12" s="60" t="s">
        <v>7</v>
      </c>
      <c r="B12" s="61">
        <v>10.325983082004718</v>
      </c>
      <c r="C12" s="61">
        <v>11.411784890798572</v>
      </c>
      <c r="D12" s="61">
        <v>5.012213079507122</v>
      </c>
      <c r="E12" s="61">
        <v>4.351548483146361</v>
      </c>
      <c r="F12" s="61">
        <v>1.2503433188769009</v>
      </c>
      <c r="G12" s="61">
        <v>5.070170811279873</v>
      </c>
      <c r="H12" s="61">
        <v>5.791674557292392</v>
      </c>
      <c r="I12" s="61">
        <v>32.697309776441315</v>
      </c>
      <c r="J12" s="61">
        <v>9.298402263646889</v>
      </c>
      <c r="K12" s="61">
        <v>-10.898356197799952</v>
      </c>
      <c r="L12" s="61">
        <v>-6.420324508007469</v>
      </c>
      <c r="M12" s="61">
        <v>11.393025145111292</v>
      </c>
      <c r="N12" s="61"/>
      <c r="O12" s="61"/>
      <c r="P12" s="61"/>
      <c r="Q12" s="61"/>
      <c r="R12" s="61"/>
      <c r="S12" s="61"/>
      <c r="T12" s="61"/>
      <c r="U12" s="61"/>
      <c r="V12" s="61"/>
      <c r="W12" s="62"/>
      <c r="X12" s="62"/>
      <c r="Y12" s="62"/>
    </row>
    <row r="13" spans="1:25" s="60" customFormat="1" ht="12">
      <c r="A13" s="60" t="s">
        <v>8</v>
      </c>
      <c r="B13" s="61">
        <v>11.133606504207316</v>
      </c>
      <c r="C13" s="61">
        <v>11.076495348312964</v>
      </c>
      <c r="D13" s="61">
        <v>4.57237991387347</v>
      </c>
      <c r="E13" s="61">
        <v>4.4253803860232255</v>
      </c>
      <c r="F13" s="61">
        <v>0.6197072405422555</v>
      </c>
      <c r="G13" s="61">
        <v>6.088011434713936</v>
      </c>
      <c r="H13" s="61">
        <v>4.941402115045634</v>
      </c>
      <c r="I13" s="61">
        <v>36.4026384582878</v>
      </c>
      <c r="J13" s="61">
        <v>5.611649105747518</v>
      </c>
      <c r="K13" s="61">
        <v>-10.430263793865713</v>
      </c>
      <c r="L13" s="61">
        <v>-5.195239032558341</v>
      </c>
      <c r="M13" s="61">
        <v>10.819870818204812</v>
      </c>
      <c r="N13" s="61"/>
      <c r="O13" s="61"/>
      <c r="P13" s="61"/>
      <c r="Q13" s="61"/>
      <c r="R13" s="61"/>
      <c r="S13" s="61"/>
      <c r="T13" s="61"/>
      <c r="U13" s="61"/>
      <c r="V13" s="61"/>
      <c r="W13" s="62"/>
      <c r="X13" s="62"/>
      <c r="Y13" s="62"/>
    </row>
    <row r="14" spans="1:25" s="60" customFormat="1" ht="12">
      <c r="A14" s="60" t="s">
        <v>9</v>
      </c>
      <c r="B14" s="61">
        <v>11.813464829748433</v>
      </c>
      <c r="C14" s="61">
        <v>10.723150039191708</v>
      </c>
      <c r="D14" s="61">
        <v>4.4809440342138185</v>
      </c>
      <c r="E14" s="61">
        <v>4.023375756697223</v>
      </c>
      <c r="F14" s="61">
        <v>0.2916316240410666</v>
      </c>
      <c r="G14" s="61">
        <v>7.328363560378848</v>
      </c>
      <c r="H14" s="61">
        <v>5.0132428441846955</v>
      </c>
      <c r="I14" s="61">
        <v>35.22330082235905</v>
      </c>
      <c r="J14" s="61">
        <v>4.8217251962944685</v>
      </c>
      <c r="K14" s="61">
        <v>-12.030301569795155</v>
      </c>
      <c r="L14" s="61">
        <v>-1.850929936351986</v>
      </c>
      <c r="M14" s="61">
        <v>10.871512589513044</v>
      </c>
      <c r="N14" s="61"/>
      <c r="O14" s="61"/>
      <c r="P14" s="61"/>
      <c r="Q14" s="61"/>
      <c r="R14" s="61"/>
      <c r="S14" s="61"/>
      <c r="T14" s="61"/>
      <c r="U14" s="61"/>
      <c r="V14" s="61"/>
      <c r="W14" s="62"/>
      <c r="X14" s="62"/>
      <c r="Y14" s="62"/>
    </row>
    <row r="15" spans="1:25" s="60" customFormat="1" ht="12">
      <c r="A15" s="60" t="s">
        <v>10</v>
      </c>
      <c r="B15" s="61">
        <v>12.235657217676765</v>
      </c>
      <c r="C15" s="61">
        <v>10.147412599628325</v>
      </c>
      <c r="D15" s="61">
        <v>4.53962536627317</v>
      </c>
      <c r="E15" s="61">
        <v>3.8313283625690087</v>
      </c>
      <c r="F15" s="61">
        <v>0.039092790437034175</v>
      </c>
      <c r="G15" s="61">
        <v>8.240668398026308</v>
      </c>
      <c r="H15" s="61">
        <v>6.058216291991925</v>
      </c>
      <c r="I15" s="61">
        <v>31.52348412314534</v>
      </c>
      <c r="J15" s="61">
        <v>4.801116673084405</v>
      </c>
      <c r="K15" s="61">
        <v>-12.36890514123824</v>
      </c>
      <c r="L15" s="61">
        <v>0.15680167128901967</v>
      </c>
      <c r="M15" s="61">
        <v>11.400397505390858</v>
      </c>
      <c r="N15" s="61"/>
      <c r="O15" s="61"/>
      <c r="P15" s="61"/>
      <c r="Q15" s="61"/>
      <c r="R15" s="61"/>
      <c r="S15" s="61"/>
      <c r="T15" s="61"/>
      <c r="U15" s="61"/>
      <c r="V15" s="61"/>
      <c r="W15" s="62"/>
      <c r="X15" s="62"/>
      <c r="Y15" s="62"/>
    </row>
    <row r="16" spans="1:25" s="60" customFormat="1" ht="12">
      <c r="A16" s="60" t="s">
        <v>11</v>
      </c>
      <c r="B16" s="61">
        <v>12.770240308105961</v>
      </c>
      <c r="C16" s="61">
        <v>9.304570584143512</v>
      </c>
      <c r="D16" s="61">
        <v>4.488316877701304</v>
      </c>
      <c r="E16" s="61">
        <v>4.004179417896614</v>
      </c>
      <c r="F16" s="61">
        <v>-0.16537552622087892</v>
      </c>
      <c r="G16" s="61">
        <v>8.557354962151486</v>
      </c>
      <c r="H16" s="61">
        <v>7.330862032852847</v>
      </c>
      <c r="I16" s="61">
        <v>28.92571586544146</v>
      </c>
      <c r="J16" s="61">
        <v>4.113460313615169</v>
      </c>
      <c r="K16" s="61">
        <v>-10.895242322809384</v>
      </c>
      <c r="L16" s="61">
        <v>0.22132679307966807</v>
      </c>
      <c r="M16" s="61">
        <v>11.181936009681849</v>
      </c>
      <c r="N16" s="61"/>
      <c r="O16" s="61"/>
      <c r="P16" s="61"/>
      <c r="Q16" s="61"/>
      <c r="R16" s="61"/>
      <c r="S16" s="61"/>
      <c r="T16" s="61"/>
      <c r="U16" s="61"/>
      <c r="V16" s="61"/>
      <c r="W16" s="62"/>
      <c r="X16" s="62"/>
      <c r="Y16" s="62"/>
    </row>
    <row r="17" spans="1:25" s="60" customFormat="1" ht="12">
      <c r="A17" s="60" t="s">
        <v>12</v>
      </c>
      <c r="B17" s="61">
        <v>13.53256148262252</v>
      </c>
      <c r="C17" s="61">
        <v>8.320961090989654</v>
      </c>
      <c r="D17" s="61">
        <v>4.22454849213163</v>
      </c>
      <c r="E17" s="61">
        <v>4.142942116884574</v>
      </c>
      <c r="F17" s="61">
        <v>-0.0831906502149482</v>
      </c>
      <c r="G17" s="61">
        <v>8.601702850692327</v>
      </c>
      <c r="H17" s="61">
        <v>8.696337566311275</v>
      </c>
      <c r="I17" s="61">
        <v>28.387724887701935</v>
      </c>
      <c r="J17" s="61">
        <v>1.1704193071570446</v>
      </c>
      <c r="K17" s="61">
        <v>-9.352437118107948</v>
      </c>
      <c r="L17" s="61">
        <v>1.5655944843970815</v>
      </c>
      <c r="M17" s="61">
        <v>10.17897226402753</v>
      </c>
      <c r="N17" s="61"/>
      <c r="O17" s="61"/>
      <c r="P17" s="61"/>
      <c r="Q17" s="61"/>
      <c r="R17" s="61"/>
      <c r="S17" s="61"/>
      <c r="T17" s="61"/>
      <c r="U17" s="61"/>
      <c r="V17" s="61"/>
      <c r="W17" s="62"/>
      <c r="X17" s="62"/>
      <c r="Y17" s="62"/>
    </row>
    <row r="18" spans="1:25" s="60" customFormat="1" ht="12">
      <c r="A18" s="60" t="s">
        <v>13</v>
      </c>
      <c r="B18" s="61">
        <v>14.03033082106855</v>
      </c>
      <c r="C18" s="61">
        <v>7.43134643215746</v>
      </c>
      <c r="D18" s="61">
        <v>4.0048392877712</v>
      </c>
      <c r="E18" s="61">
        <v>3.958558638901555</v>
      </c>
      <c r="F18" s="61">
        <v>0.3268303827656194</v>
      </c>
      <c r="G18" s="61">
        <v>8.620322591429264</v>
      </c>
      <c r="H18" s="61">
        <v>10.060996843216996</v>
      </c>
      <c r="I18" s="61">
        <v>28.678041585785795</v>
      </c>
      <c r="J18" s="61">
        <v>-3.5612301678537794</v>
      </c>
      <c r="K18" s="61">
        <v>-7.871921640518309</v>
      </c>
      <c r="L18" s="61">
        <v>4.9356829019719495</v>
      </c>
      <c r="M18" s="61">
        <v>8.738579222229736</v>
      </c>
      <c r="N18" s="61"/>
      <c r="O18" s="61"/>
      <c r="P18" s="61"/>
      <c r="Q18" s="61"/>
      <c r="R18" s="61"/>
      <c r="S18" s="61"/>
      <c r="T18" s="61"/>
      <c r="U18" s="61"/>
      <c r="V18" s="61"/>
      <c r="W18" s="62"/>
      <c r="X18" s="62"/>
      <c r="Y18" s="62"/>
    </row>
    <row r="19" spans="1:25" s="60" customFormat="1" ht="12">
      <c r="A19" s="60" t="s">
        <v>14</v>
      </c>
      <c r="B19" s="61">
        <v>13.90580291328305</v>
      </c>
      <c r="C19" s="61">
        <v>6.686585990078964</v>
      </c>
      <c r="D19" s="61">
        <v>4.134784641648381</v>
      </c>
      <c r="E19" s="61">
        <v>3.578650783711934</v>
      </c>
      <c r="F19" s="61">
        <v>0.7702921310493549</v>
      </c>
      <c r="G19" s="61">
        <v>8.616030069277048</v>
      </c>
      <c r="H19" s="61">
        <v>12.270180855399527</v>
      </c>
      <c r="I19" s="61">
        <v>27.717558721101575</v>
      </c>
      <c r="J19" s="61">
        <v>-7.419073517959552</v>
      </c>
      <c r="K19" s="61">
        <v>-6.604729177935676</v>
      </c>
      <c r="L19" s="61">
        <v>7.553671650971894</v>
      </c>
      <c r="M19" s="61">
        <v>7.12406711215865</v>
      </c>
      <c r="N19" s="61"/>
      <c r="O19" s="61"/>
      <c r="P19" s="61"/>
      <c r="Q19" s="61"/>
      <c r="R19" s="61"/>
      <c r="S19" s="61"/>
      <c r="T19" s="61"/>
      <c r="U19" s="61"/>
      <c r="V19" s="61"/>
      <c r="W19" s="62"/>
      <c r="X19" s="62"/>
      <c r="Y19" s="62"/>
    </row>
    <row r="20" spans="1:25" s="60" customFormat="1" ht="12">
      <c r="A20" s="60" t="s">
        <v>15</v>
      </c>
      <c r="B20" s="61">
        <v>13.503741892377041</v>
      </c>
      <c r="C20" s="61">
        <v>6.015459951215152</v>
      </c>
      <c r="D20" s="61">
        <v>4.329220562545166</v>
      </c>
      <c r="E20" s="61">
        <v>3.2413487825305287</v>
      </c>
      <c r="F20" s="61">
        <v>1.428060716747015</v>
      </c>
      <c r="G20" s="61">
        <v>8.31329663675373</v>
      </c>
      <c r="H20" s="61">
        <v>16.097726774215616</v>
      </c>
      <c r="I20" s="61">
        <v>24.563174796500387</v>
      </c>
      <c r="J20" s="61">
        <v>-10.120287571596176</v>
      </c>
      <c r="K20" s="61">
        <v>-5.554766623196583</v>
      </c>
      <c r="L20" s="61">
        <v>8.678771456009816</v>
      </c>
      <c r="M20" s="61">
        <v>6.121168100658858</v>
      </c>
      <c r="N20" s="61"/>
      <c r="O20" s="61"/>
      <c r="P20" s="61"/>
      <c r="Q20" s="61"/>
      <c r="R20" s="61"/>
      <c r="S20" s="61"/>
      <c r="T20" s="61"/>
      <c r="U20" s="61"/>
      <c r="V20" s="61"/>
      <c r="W20" s="62"/>
      <c r="X20" s="62"/>
      <c r="Y20" s="62"/>
    </row>
    <row r="21" spans="1:25" s="60" customFormat="1" ht="12">
      <c r="A21" s="60" t="s">
        <v>16</v>
      </c>
      <c r="B21" s="61">
        <v>13.081936618162615</v>
      </c>
      <c r="C21" s="61">
        <v>5.6122009031973175</v>
      </c>
      <c r="D21" s="61">
        <v>4.224436242110774</v>
      </c>
      <c r="E21" s="61">
        <v>2.9307441301994253</v>
      </c>
      <c r="F21" s="61">
        <v>2.4780735393647335</v>
      </c>
      <c r="G21" s="61">
        <v>7.5044828314081435</v>
      </c>
      <c r="H21" s="61">
        <v>20.141093801503352</v>
      </c>
      <c r="I21" s="61">
        <v>21.057356562765616</v>
      </c>
      <c r="J21" s="61">
        <v>-12.056426875630278</v>
      </c>
      <c r="K21" s="61">
        <v>-4.509472209447041</v>
      </c>
      <c r="L21" s="61">
        <v>9.718606834169385</v>
      </c>
      <c r="M21" s="61">
        <v>4.694565801800965</v>
      </c>
      <c r="N21" s="61"/>
      <c r="O21" s="61"/>
      <c r="P21" s="61"/>
      <c r="Q21" s="61"/>
      <c r="R21" s="61"/>
      <c r="S21" s="61"/>
      <c r="T21" s="61"/>
      <c r="U21" s="61"/>
      <c r="V21" s="61"/>
      <c r="W21" s="62"/>
      <c r="X21" s="62"/>
      <c r="Y21" s="62"/>
    </row>
    <row r="22" spans="1:25" s="60" customFormat="1" ht="12">
      <c r="A22" s="60" t="s">
        <v>17</v>
      </c>
      <c r="B22" s="61">
        <v>12.509046048141625</v>
      </c>
      <c r="C22" s="61">
        <v>5.599531066439067</v>
      </c>
      <c r="D22" s="61">
        <v>3.9171719345813205</v>
      </c>
      <c r="E22" s="61">
        <v>2.602971903261908</v>
      </c>
      <c r="F22" s="61">
        <v>3.542306808965212</v>
      </c>
      <c r="G22" s="61">
        <v>6.806874089313042</v>
      </c>
      <c r="H22" s="61">
        <v>23.285234902005293</v>
      </c>
      <c r="I22" s="61">
        <v>18.38290700696106</v>
      </c>
      <c r="J22" s="61">
        <v>-12.994970549669983</v>
      </c>
      <c r="K22" s="61">
        <v>-4.396688607270793</v>
      </c>
      <c r="L22" s="61">
        <v>10.978795272389451</v>
      </c>
      <c r="M22" s="61">
        <v>2.8694361611618646</v>
      </c>
      <c r="N22" s="61"/>
      <c r="O22" s="61"/>
      <c r="P22" s="61"/>
      <c r="Q22" s="61"/>
      <c r="R22" s="61"/>
      <c r="S22" s="61"/>
      <c r="T22" s="61"/>
      <c r="U22" s="61"/>
      <c r="V22" s="61"/>
      <c r="W22" s="62"/>
      <c r="X22" s="62"/>
      <c r="Y22" s="62"/>
    </row>
    <row r="23" spans="1:25" s="60" customFormat="1" ht="12">
      <c r="A23" s="63" t="s">
        <v>18</v>
      </c>
      <c r="B23" s="64">
        <v>11.89130398284255</v>
      </c>
      <c r="C23" s="64">
        <v>5.499411688534295</v>
      </c>
      <c r="D23" s="64">
        <v>3.9291301823902725</v>
      </c>
      <c r="E23" s="64">
        <v>2.057217460566263</v>
      </c>
      <c r="F23" s="64">
        <v>4.3503779477929605</v>
      </c>
      <c r="G23" s="64">
        <v>6.466748480080509</v>
      </c>
      <c r="H23" s="64">
        <v>27.11868800753814</v>
      </c>
      <c r="I23" s="64">
        <v>14.683195371647173</v>
      </c>
      <c r="J23" s="64">
        <v>-12.62187237414646</v>
      </c>
      <c r="K23" s="64">
        <v>-5.420685812814908</v>
      </c>
      <c r="L23" s="64">
        <v>11.657469705847113</v>
      </c>
      <c r="M23" s="64" t="s">
        <v>1</v>
      </c>
      <c r="N23" s="64"/>
      <c r="O23" s="64"/>
      <c r="P23" s="64"/>
      <c r="Q23" s="64"/>
      <c r="R23" s="64"/>
      <c r="S23" s="64"/>
      <c r="T23" s="64"/>
      <c r="U23" s="64"/>
      <c r="V23" s="64"/>
      <c r="W23" s="62"/>
      <c r="X23" s="62"/>
      <c r="Y23" s="62"/>
    </row>
    <row r="24" spans="1:25" s="68" customFormat="1" ht="12">
      <c r="A24" s="65" t="s">
        <v>24</v>
      </c>
      <c r="B24" s="66">
        <f>AVERAGE(B12:B23)</f>
        <v>12.56113964168676</v>
      </c>
      <c r="C24" s="66">
        <f aca="true" t="shared" si="0" ref="C24:M24">AVERAGE(C12:C23)</f>
        <v>8.152409215390582</v>
      </c>
      <c r="D24" s="66">
        <f t="shared" si="0"/>
        <v>4.321467551228969</v>
      </c>
      <c r="E24" s="66">
        <f t="shared" si="0"/>
        <v>3.5956871851990524</v>
      </c>
      <c r="F24" s="66">
        <f t="shared" si="0"/>
        <v>1.237345860345527</v>
      </c>
      <c r="G24" s="66">
        <f t="shared" si="0"/>
        <v>7.517835559625376</v>
      </c>
      <c r="H24" s="66">
        <f t="shared" si="0"/>
        <v>12.23380471596314</v>
      </c>
      <c r="I24" s="66">
        <f t="shared" si="0"/>
        <v>27.353533998178207</v>
      </c>
      <c r="J24" s="66">
        <f t="shared" si="0"/>
        <v>-2.413090683109228</v>
      </c>
      <c r="K24" s="66">
        <f t="shared" si="0"/>
        <v>-8.361147517899974</v>
      </c>
      <c r="L24" s="66">
        <f t="shared" si="0"/>
        <v>3.5000189411006324</v>
      </c>
      <c r="M24" s="66">
        <f t="shared" si="0"/>
        <v>8.672139157267225</v>
      </c>
      <c r="N24" s="66"/>
      <c r="O24" s="66"/>
      <c r="P24" s="66"/>
      <c r="Q24" s="66"/>
      <c r="R24" s="66"/>
      <c r="S24" s="66"/>
      <c r="T24" s="66"/>
      <c r="U24" s="66"/>
      <c r="V24" s="66"/>
      <c r="W24" s="67"/>
      <c r="X24" s="67"/>
      <c r="Y24" s="67"/>
    </row>
  </sheetData>
  <sheetProtection/>
  <printOptions horizontalCentered="1" verticalCentered="1"/>
  <pageMargins left="0.25" right="0.25" top="0.25" bottom="0.25" header="0.25" footer="0.25"/>
  <pageSetup horizontalDpi="360" verticalDpi="360" orientation="landscape"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AE24"/>
  <sheetViews>
    <sheetView zoomScalePageLayoutView="0" workbookViewId="0" topLeftCell="A1">
      <pane xSplit="1" ySplit="11" topLeftCell="B12" activePane="bottomRight" state="frozen"/>
      <selection pane="topLeft" activeCell="A1" sqref="A1"/>
      <selection pane="topRight" activeCell="B1" sqref="B1"/>
      <selection pane="bottomLeft" activeCell="A13" sqref="A13"/>
      <selection pane="bottomRight" activeCell="O5" sqref="O5"/>
    </sheetView>
  </sheetViews>
  <sheetFormatPr defaultColWidth="8.8515625" defaultRowHeight="12.75"/>
  <cols>
    <col min="1" max="1" width="15.140625" style="49" customWidth="1"/>
    <col min="2" max="23" width="9.7109375" style="50" customWidth="1"/>
    <col min="24" max="30" width="8.8515625" style="51" customWidth="1"/>
  </cols>
  <sheetData>
    <row r="1" spans="2:23" s="1" customFormat="1" ht="12.75">
      <c r="B1" s="14"/>
      <c r="C1" s="14"/>
      <c r="D1" s="14"/>
      <c r="E1" s="14"/>
      <c r="F1" s="14"/>
      <c r="G1" s="14"/>
      <c r="H1" s="14"/>
      <c r="I1" s="14"/>
      <c r="J1" s="14"/>
      <c r="K1" s="14"/>
      <c r="L1" s="14"/>
      <c r="M1" s="14"/>
      <c r="N1" s="14"/>
      <c r="O1" s="14"/>
      <c r="P1" s="14"/>
      <c r="Q1" s="14"/>
      <c r="R1" s="14"/>
      <c r="S1" s="14"/>
      <c r="T1" s="14"/>
      <c r="U1" s="14"/>
      <c r="V1" s="14"/>
      <c r="W1" s="14"/>
    </row>
    <row r="2" spans="1:31" s="21" customFormat="1" ht="12.75">
      <c r="A2" s="4" t="s">
        <v>25</v>
      </c>
      <c r="B2" s="52"/>
      <c r="C2" s="52"/>
      <c r="D2" s="52"/>
      <c r="E2" s="52"/>
      <c r="F2" s="52"/>
      <c r="G2" s="52"/>
      <c r="H2" s="52"/>
      <c r="I2" s="17"/>
      <c r="J2" s="17"/>
      <c r="K2" s="17"/>
      <c r="L2" s="17"/>
      <c r="M2" s="17"/>
      <c r="N2" s="17"/>
      <c r="O2" s="17"/>
      <c r="P2" s="17"/>
      <c r="Q2" s="17"/>
      <c r="R2" s="17"/>
      <c r="S2" s="17"/>
      <c r="T2" s="17"/>
      <c r="U2" s="17"/>
      <c r="V2" s="17"/>
      <c r="W2" s="17"/>
      <c r="X2" s="19"/>
      <c r="Y2" s="20"/>
      <c r="Z2" s="20"/>
      <c r="AA2" s="20"/>
      <c r="AB2" s="20"/>
      <c r="AC2" s="20"/>
      <c r="AD2" s="20"/>
      <c r="AE2" s="20"/>
    </row>
    <row r="3" spans="1:31" s="21" customFormat="1" ht="12.75">
      <c r="A3" s="4" t="s">
        <v>26</v>
      </c>
      <c r="B3" s="52"/>
      <c r="C3" s="52"/>
      <c r="D3" s="52"/>
      <c r="E3" s="52"/>
      <c r="F3" s="52"/>
      <c r="G3" s="52"/>
      <c r="H3" s="52"/>
      <c r="I3" s="17"/>
      <c r="J3" s="17"/>
      <c r="K3" s="17"/>
      <c r="L3" s="17"/>
      <c r="M3" s="17"/>
      <c r="N3" s="17"/>
      <c r="O3" s="17"/>
      <c r="P3" s="17"/>
      <c r="Q3" s="17"/>
      <c r="R3" s="17"/>
      <c r="S3" s="17"/>
      <c r="T3" s="17"/>
      <c r="U3" s="17"/>
      <c r="V3" s="17"/>
      <c r="W3" s="17"/>
      <c r="X3" s="19"/>
      <c r="Y3" s="20"/>
      <c r="Z3" s="20"/>
      <c r="AA3" s="20"/>
      <c r="AB3" s="20"/>
      <c r="AC3" s="20"/>
      <c r="AD3" s="20"/>
      <c r="AE3" s="20"/>
    </row>
    <row r="4" spans="1:31" s="3" customFormat="1" ht="15.75">
      <c r="A4" s="53"/>
      <c r="B4" s="24"/>
      <c r="C4" s="24"/>
      <c r="D4" s="24"/>
      <c r="E4" s="24"/>
      <c r="F4" s="24"/>
      <c r="G4" s="24"/>
      <c r="H4" s="24"/>
      <c r="I4" s="24"/>
      <c r="J4" s="24"/>
      <c r="K4" s="24"/>
      <c r="L4" s="24"/>
      <c r="M4" s="24"/>
      <c r="N4" s="24"/>
      <c r="O4" s="24"/>
      <c r="P4" s="24"/>
      <c r="Q4" s="24"/>
      <c r="R4" s="24"/>
      <c r="S4" s="24"/>
      <c r="T4" s="24"/>
      <c r="U4" s="24"/>
      <c r="V4" s="24"/>
      <c r="W4" s="24"/>
      <c r="X4" s="26"/>
      <c r="Y4" s="27"/>
      <c r="Z4" s="27"/>
      <c r="AA4" s="27"/>
      <c r="AB4" s="27"/>
      <c r="AC4" s="27"/>
      <c r="AD4" s="27"/>
      <c r="AE4" s="27"/>
    </row>
    <row r="5" spans="1:31" s="3" customFormat="1" ht="15.75">
      <c r="A5" s="53"/>
      <c r="B5" s="24"/>
      <c r="C5" s="24"/>
      <c r="D5" s="24"/>
      <c r="E5" s="24"/>
      <c r="F5" s="24"/>
      <c r="G5" s="24"/>
      <c r="H5" s="24"/>
      <c r="I5" s="24"/>
      <c r="J5" s="24"/>
      <c r="K5" s="24"/>
      <c r="L5" s="24"/>
      <c r="M5" s="24"/>
      <c r="N5" s="24"/>
      <c r="O5" s="24"/>
      <c r="P5" s="24"/>
      <c r="Q5" s="24"/>
      <c r="R5" s="24"/>
      <c r="S5" s="24"/>
      <c r="T5" s="24"/>
      <c r="U5" s="24"/>
      <c r="V5" s="24"/>
      <c r="W5" s="24"/>
      <c r="X5" s="26"/>
      <c r="Y5" s="27"/>
      <c r="Z5" s="27"/>
      <c r="AA5" s="27"/>
      <c r="AB5" s="27"/>
      <c r="AC5" s="27"/>
      <c r="AD5" s="27"/>
      <c r="AE5" s="27"/>
    </row>
    <row r="6" spans="1:31" s="3" customFormat="1" ht="15.75">
      <c r="A6" s="53"/>
      <c r="B6" s="24"/>
      <c r="C6" s="24"/>
      <c r="D6" s="24"/>
      <c r="E6" s="24"/>
      <c r="F6" s="24"/>
      <c r="G6" s="24"/>
      <c r="H6" s="24"/>
      <c r="I6" s="24"/>
      <c r="J6" s="24"/>
      <c r="K6" s="24"/>
      <c r="L6" s="24"/>
      <c r="M6" s="24"/>
      <c r="N6" s="24"/>
      <c r="O6" s="24"/>
      <c r="P6" s="24"/>
      <c r="Q6" s="24"/>
      <c r="R6" s="24"/>
      <c r="S6" s="24"/>
      <c r="T6" s="24"/>
      <c r="U6" s="24"/>
      <c r="V6" s="24"/>
      <c r="W6" s="24"/>
      <c r="X6" s="26"/>
      <c r="Y6" s="27"/>
      <c r="Z6" s="27"/>
      <c r="AA6" s="27"/>
      <c r="AB6" s="27"/>
      <c r="AC6" s="27"/>
      <c r="AD6" s="27"/>
      <c r="AE6" s="27"/>
    </row>
    <row r="7" spans="1:31" s="21" customFormat="1" ht="12.75">
      <c r="A7" s="28" t="s">
        <v>27</v>
      </c>
      <c r="B7" s="17"/>
      <c r="C7" s="17"/>
      <c r="D7" s="17"/>
      <c r="E7" s="17"/>
      <c r="F7" s="17"/>
      <c r="G7" s="17"/>
      <c r="H7" s="17"/>
      <c r="I7" s="17"/>
      <c r="J7" s="17"/>
      <c r="K7" s="17"/>
      <c r="L7" s="17"/>
      <c r="M7" s="17"/>
      <c r="N7" s="17"/>
      <c r="O7" s="17"/>
      <c r="P7" s="17"/>
      <c r="Q7" s="17"/>
      <c r="R7" s="17"/>
      <c r="S7" s="17"/>
      <c r="T7" s="17"/>
      <c r="U7" s="17"/>
      <c r="V7" s="17"/>
      <c r="W7" s="17"/>
      <c r="X7" s="19"/>
      <c r="Y7" s="20"/>
      <c r="Z7" s="20"/>
      <c r="AA7" s="20"/>
      <c r="AB7" s="20"/>
      <c r="AC7" s="20"/>
      <c r="AD7" s="20"/>
      <c r="AE7" s="20"/>
    </row>
    <row r="8" spans="1:31" s="21" customFormat="1" ht="12.75">
      <c r="A8" s="28" t="s">
        <v>28</v>
      </c>
      <c r="B8" s="17"/>
      <c r="C8" s="17"/>
      <c r="D8" s="17"/>
      <c r="E8" s="17"/>
      <c r="F8" s="17"/>
      <c r="G8" s="17"/>
      <c r="H8" s="17"/>
      <c r="I8" s="17"/>
      <c r="J8" s="17"/>
      <c r="K8" s="17"/>
      <c r="L8" s="17"/>
      <c r="M8" s="17"/>
      <c r="N8" s="17"/>
      <c r="O8" s="17"/>
      <c r="P8" s="17"/>
      <c r="Q8" s="17"/>
      <c r="R8" s="17"/>
      <c r="S8" s="17"/>
      <c r="T8" s="17"/>
      <c r="U8" s="17"/>
      <c r="V8" s="17"/>
      <c r="W8" s="17"/>
      <c r="X8" s="19"/>
      <c r="Y8" s="20"/>
      <c r="Z8" s="20"/>
      <c r="AA8" s="20"/>
      <c r="AB8" s="20"/>
      <c r="AC8" s="20"/>
      <c r="AD8" s="20"/>
      <c r="AE8" s="20"/>
    </row>
    <row r="9" spans="1:31" s="21" customFormat="1" ht="12.75">
      <c r="A9" s="33" t="s">
        <v>2</v>
      </c>
      <c r="B9" s="17"/>
      <c r="C9" s="17"/>
      <c r="D9" s="17"/>
      <c r="E9" s="17"/>
      <c r="F9" s="17"/>
      <c r="G9" s="17"/>
      <c r="H9" s="17"/>
      <c r="I9" s="17"/>
      <c r="J9" s="17"/>
      <c r="K9" s="17"/>
      <c r="L9" s="17"/>
      <c r="M9" s="17"/>
      <c r="N9" s="17"/>
      <c r="O9" s="17"/>
      <c r="P9" s="17"/>
      <c r="Q9" s="17"/>
      <c r="R9" s="17"/>
      <c r="S9" s="17"/>
      <c r="T9" s="17"/>
      <c r="U9" s="17"/>
      <c r="V9" s="17"/>
      <c r="W9" s="17"/>
      <c r="X9" s="19"/>
      <c r="Y9" s="20"/>
      <c r="Z9" s="20"/>
      <c r="AA9" s="20"/>
      <c r="AB9" s="20"/>
      <c r="AC9" s="20"/>
      <c r="AD9" s="20"/>
      <c r="AE9" s="20"/>
    </row>
    <row r="10" spans="1:30" s="72" customFormat="1" ht="15.75">
      <c r="A10" s="69"/>
      <c r="B10" s="70"/>
      <c r="C10" s="70"/>
      <c r="D10" s="70"/>
      <c r="E10" s="70"/>
      <c r="F10" s="70"/>
      <c r="G10" s="70"/>
      <c r="H10" s="70"/>
      <c r="I10" s="70"/>
      <c r="J10" s="70"/>
      <c r="K10" s="70"/>
      <c r="L10" s="70"/>
      <c r="M10" s="70"/>
      <c r="N10" s="70"/>
      <c r="O10" s="70"/>
      <c r="P10" s="70"/>
      <c r="Q10" s="70"/>
      <c r="R10" s="70"/>
      <c r="S10" s="70"/>
      <c r="T10" s="70"/>
      <c r="U10" s="70"/>
      <c r="V10" s="70"/>
      <c r="W10" s="70"/>
      <c r="X10" s="71"/>
      <c r="Y10" s="71"/>
      <c r="Z10" s="71"/>
      <c r="AA10" s="71"/>
      <c r="AB10" s="71"/>
      <c r="AC10" s="71"/>
      <c r="AD10" s="71"/>
    </row>
    <row r="11" spans="1:30" s="59" customFormat="1" ht="12">
      <c r="A11" s="56"/>
      <c r="B11" s="57">
        <v>1991</v>
      </c>
      <c r="C11" s="57">
        <v>1992</v>
      </c>
      <c r="D11" s="57">
        <v>1993</v>
      </c>
      <c r="E11" s="57">
        <v>1994</v>
      </c>
      <c r="F11" s="57">
        <v>1995</v>
      </c>
      <c r="G11" s="57">
        <v>1996</v>
      </c>
      <c r="H11" s="57">
        <v>1997</v>
      </c>
      <c r="I11" s="57">
        <v>1998</v>
      </c>
      <c r="J11" s="57">
        <v>1999</v>
      </c>
      <c r="K11" s="57">
        <v>2000</v>
      </c>
      <c r="L11" s="57">
        <v>2001</v>
      </c>
      <c r="M11" s="57">
        <v>2002</v>
      </c>
      <c r="N11" s="57">
        <v>2003</v>
      </c>
      <c r="O11" s="57">
        <v>2004</v>
      </c>
      <c r="P11" s="57">
        <v>2005</v>
      </c>
      <c r="Q11" s="57">
        <v>2006</v>
      </c>
      <c r="R11" s="57">
        <v>2007</v>
      </c>
      <c r="S11" s="57">
        <v>2008</v>
      </c>
      <c r="T11" s="57">
        <v>2009</v>
      </c>
      <c r="U11" s="57">
        <v>2010</v>
      </c>
      <c r="V11" s="57">
        <v>2011</v>
      </c>
      <c r="W11" s="57">
        <v>2012</v>
      </c>
      <c r="X11" s="58"/>
      <c r="Y11" s="58"/>
      <c r="Z11" s="58"/>
      <c r="AA11" s="58"/>
      <c r="AB11" s="58"/>
      <c r="AC11" s="58"/>
      <c r="AD11" s="58"/>
    </row>
    <row r="12" spans="1:30" s="60" customFormat="1" ht="12">
      <c r="A12" s="60" t="s">
        <v>7</v>
      </c>
      <c r="B12" s="61">
        <v>92.97201145210472</v>
      </c>
      <c r="C12" s="61">
        <v>96.13423706297414</v>
      </c>
      <c r="D12" s="61">
        <v>106.00694455081556</v>
      </c>
      <c r="E12" s="61">
        <v>108.14138809885826</v>
      </c>
      <c r="F12" s="61">
        <v>118.84661351656395</v>
      </c>
      <c r="G12" s="61">
        <v>118.6137534356634</v>
      </c>
      <c r="H12" s="61">
        <v>120.80891428136108</v>
      </c>
      <c r="I12" s="61">
        <v>129.3719750546214</v>
      </c>
      <c r="J12" s="61">
        <v>183.9061312696325</v>
      </c>
      <c r="K12" s="61">
        <v>193.94578939791265</v>
      </c>
      <c r="L12" s="61">
        <v>181.08788218992936</v>
      </c>
      <c r="M12" s="61">
        <v>159.89324088930786</v>
      </c>
      <c r="N12" s="61">
        <v>183.838086514454</v>
      </c>
      <c r="O12" s="61"/>
      <c r="P12" s="61"/>
      <c r="Q12" s="61"/>
      <c r="R12" s="61"/>
      <c r="S12" s="61"/>
      <c r="T12" s="61"/>
      <c r="U12" s="61"/>
      <c r="V12" s="61"/>
      <c r="W12" s="61"/>
      <c r="X12" s="62"/>
      <c r="Y12" s="62"/>
      <c r="Z12" s="62"/>
      <c r="AA12" s="62"/>
      <c r="AB12" s="62"/>
      <c r="AC12" s="62"/>
      <c r="AD12" s="62"/>
    </row>
    <row r="13" spans="1:30" s="60" customFormat="1" ht="12">
      <c r="A13" s="60" t="s">
        <v>8</v>
      </c>
      <c r="B13" s="61">
        <v>101.86171625089378</v>
      </c>
      <c r="C13" s="61">
        <v>114.28836297012099</v>
      </c>
      <c r="D13" s="61">
        <v>128.83791033373058</v>
      </c>
      <c r="E13" s="61">
        <v>129.5627493678158</v>
      </c>
      <c r="F13" s="61">
        <v>142.61421370286206</v>
      </c>
      <c r="G13" s="61">
        <v>142.00325129251954</v>
      </c>
      <c r="H13" s="61">
        <v>147.76970982648118</v>
      </c>
      <c r="I13" s="61">
        <v>150.58414609812266</v>
      </c>
      <c r="J13" s="61">
        <v>217.78025274538487</v>
      </c>
      <c r="K13" s="61">
        <v>216.45736850491457</v>
      </c>
      <c r="L13" s="61">
        <v>209.1421309057797</v>
      </c>
      <c r="M13" s="61">
        <v>188.15912375442738</v>
      </c>
      <c r="N13" s="61">
        <v>205.8138767875045</v>
      </c>
      <c r="O13" s="61"/>
      <c r="P13" s="61"/>
      <c r="Q13" s="61"/>
      <c r="R13" s="61"/>
      <c r="S13" s="61"/>
      <c r="T13" s="61"/>
      <c r="U13" s="61"/>
      <c r="V13" s="61"/>
      <c r="W13" s="61"/>
      <c r="X13" s="62"/>
      <c r="Y13" s="62"/>
      <c r="Z13" s="62"/>
      <c r="AA13" s="62"/>
      <c r="AB13" s="62"/>
      <c r="AC13" s="62"/>
      <c r="AD13" s="62"/>
    </row>
    <row r="14" spans="1:30" s="60" customFormat="1" ht="12">
      <c r="A14" s="60" t="s">
        <v>9</v>
      </c>
      <c r="B14" s="61">
        <v>96.84204160785033</v>
      </c>
      <c r="C14" s="61">
        <v>124.21673264885568</v>
      </c>
      <c r="D14" s="61">
        <v>142.2554421457157</v>
      </c>
      <c r="E14" s="61">
        <v>141.99158517252155</v>
      </c>
      <c r="F14" s="61">
        <v>147.4650370565227</v>
      </c>
      <c r="G14" s="61">
        <v>146.35616794750032</v>
      </c>
      <c r="H14" s="61">
        <v>148.70248497979267</v>
      </c>
      <c r="I14" s="61">
        <v>167.397144700206</v>
      </c>
      <c r="J14" s="61">
        <v>225.68302792063275</v>
      </c>
      <c r="K14" s="61">
        <v>245.07129030286433</v>
      </c>
      <c r="L14" s="61">
        <v>211.45280804338284</v>
      </c>
      <c r="M14" s="61">
        <v>198.25464024090851</v>
      </c>
      <c r="N14" s="61">
        <v>227.50460512383012</v>
      </c>
      <c r="O14" s="61"/>
      <c r="P14" s="61"/>
      <c r="Q14" s="61"/>
      <c r="R14" s="61"/>
      <c r="S14" s="61"/>
      <c r="T14" s="61"/>
      <c r="U14" s="61"/>
      <c r="V14" s="61"/>
      <c r="W14" s="61"/>
      <c r="X14" s="62"/>
      <c r="Y14" s="62"/>
      <c r="Z14" s="62"/>
      <c r="AA14" s="62"/>
      <c r="AB14" s="62"/>
      <c r="AC14" s="62"/>
      <c r="AD14" s="62"/>
    </row>
    <row r="15" spans="1:30" s="60" customFormat="1" ht="12">
      <c r="A15" s="60" t="s">
        <v>10</v>
      </c>
      <c r="B15" s="61">
        <v>96.92034820720558</v>
      </c>
      <c r="C15" s="61">
        <v>97.94154378403233</v>
      </c>
      <c r="D15" s="61">
        <v>108.17733135791042</v>
      </c>
      <c r="E15" s="61">
        <v>120.45404317992227</v>
      </c>
      <c r="F15" s="61">
        <v>116.61294735599533</v>
      </c>
      <c r="G15" s="61">
        <v>116.33800033196762</v>
      </c>
      <c r="H15" s="61">
        <v>143.2911663772456</v>
      </c>
      <c r="I15" s="61">
        <v>144.9078660782483</v>
      </c>
      <c r="J15" s="61">
        <v>220.26344673327793</v>
      </c>
      <c r="K15" s="61">
        <v>181.94754309997955</v>
      </c>
      <c r="L15" s="61">
        <v>147.1860082817565</v>
      </c>
      <c r="M15" s="61">
        <v>167.13144772695028</v>
      </c>
      <c r="N15" s="61">
        <v>177.90618884764882</v>
      </c>
      <c r="O15" s="61"/>
      <c r="P15" s="61"/>
      <c r="Q15" s="61"/>
      <c r="R15" s="61"/>
      <c r="S15" s="61"/>
      <c r="T15" s="61"/>
      <c r="U15" s="61"/>
      <c r="V15" s="61"/>
      <c r="W15" s="61"/>
      <c r="X15" s="62"/>
      <c r="Y15" s="62"/>
      <c r="Z15" s="62"/>
      <c r="AA15" s="62"/>
      <c r="AB15" s="62"/>
      <c r="AC15" s="62"/>
      <c r="AD15" s="62"/>
    </row>
    <row r="16" spans="1:30" s="60" customFormat="1" ht="12">
      <c r="A16" s="60" t="s">
        <v>11</v>
      </c>
      <c r="B16" s="61">
        <v>108.63993554536461</v>
      </c>
      <c r="C16" s="61">
        <v>117.14586981132186</v>
      </c>
      <c r="D16" s="61">
        <v>136.77732601309094</v>
      </c>
      <c r="E16" s="61">
        <v>147.0670193398762</v>
      </c>
      <c r="F16" s="61">
        <v>157.98420931436874</v>
      </c>
      <c r="G16" s="61">
        <v>155.75650299172216</v>
      </c>
      <c r="H16" s="61">
        <v>168.37953987283805</v>
      </c>
      <c r="I16" s="61">
        <v>176.14207187563008</v>
      </c>
      <c r="J16" s="61">
        <v>215.86093312783677</v>
      </c>
      <c r="K16" s="61">
        <v>236.42867551681746</v>
      </c>
      <c r="L16" s="61">
        <v>228.83964050808788</v>
      </c>
      <c r="M16" s="61">
        <v>221.90521788784127</v>
      </c>
      <c r="N16" s="61">
        <v>248.95608024379877</v>
      </c>
      <c r="O16" s="61"/>
      <c r="P16" s="61"/>
      <c r="Q16" s="61"/>
      <c r="R16" s="61"/>
      <c r="S16" s="61"/>
      <c r="T16" s="61"/>
      <c r="U16" s="61"/>
      <c r="V16" s="61"/>
      <c r="W16" s="61"/>
      <c r="X16" s="62"/>
      <c r="Y16" s="62"/>
      <c r="Z16" s="62"/>
      <c r="AA16" s="62"/>
      <c r="AB16" s="62"/>
      <c r="AC16" s="62"/>
      <c r="AD16" s="62"/>
    </row>
    <row r="17" spans="1:30" s="60" customFormat="1" ht="12">
      <c r="A17" s="60" t="s">
        <v>12</v>
      </c>
      <c r="B17" s="61">
        <v>100.4848189937322</v>
      </c>
      <c r="C17" s="61">
        <v>118.94939519177308</v>
      </c>
      <c r="D17" s="61">
        <v>125.35735235134752</v>
      </c>
      <c r="E17" s="61">
        <v>135.10997379739146</v>
      </c>
      <c r="F17" s="61">
        <v>143.12238265274374</v>
      </c>
      <c r="G17" s="61">
        <v>134.9474316864103</v>
      </c>
      <c r="H17" s="61">
        <v>152.35042176147772</v>
      </c>
      <c r="I17" s="61">
        <v>171.03522877511216</v>
      </c>
      <c r="J17" s="61">
        <v>192.94208021081403</v>
      </c>
      <c r="K17" s="61">
        <v>234.8024225352366</v>
      </c>
      <c r="L17" s="61">
        <v>204.77134555476732</v>
      </c>
      <c r="M17" s="61">
        <v>195.75589563935517</v>
      </c>
      <c r="N17" s="61">
        <v>214.70336844468324</v>
      </c>
      <c r="O17" s="61"/>
      <c r="P17" s="61"/>
      <c r="Q17" s="61"/>
      <c r="R17" s="61"/>
      <c r="S17" s="61"/>
      <c r="T17" s="61"/>
      <c r="U17" s="61"/>
      <c r="V17" s="61"/>
      <c r="W17" s="61"/>
      <c r="X17" s="62"/>
      <c r="Y17" s="62"/>
      <c r="Z17" s="62"/>
      <c r="AA17" s="62"/>
      <c r="AB17" s="62"/>
      <c r="AC17" s="62"/>
      <c r="AD17" s="62"/>
    </row>
    <row r="18" spans="1:30" s="60" customFormat="1" ht="12">
      <c r="A18" s="60" t="s">
        <v>13</v>
      </c>
      <c r="B18" s="61">
        <v>95.28382086525811</v>
      </c>
      <c r="C18" s="61">
        <v>117.03438899701742</v>
      </c>
      <c r="D18" s="61">
        <v>124.82732792417175</v>
      </c>
      <c r="E18" s="61">
        <v>121.2442446041942</v>
      </c>
      <c r="F18" s="61">
        <v>129.28933371971817</v>
      </c>
      <c r="G18" s="61">
        <v>133.86374555399772</v>
      </c>
      <c r="H18" s="61">
        <v>143.68426800599323</v>
      </c>
      <c r="I18" s="61">
        <v>153.0424556931991</v>
      </c>
      <c r="J18" s="61">
        <v>201.46597423298834</v>
      </c>
      <c r="K18" s="61">
        <v>190.65717042791212</v>
      </c>
      <c r="L18" s="61">
        <v>170.9083186680955</v>
      </c>
      <c r="M18" s="61">
        <v>192.76605399839625</v>
      </c>
      <c r="N18" s="61">
        <v>216.9965556765727</v>
      </c>
      <c r="O18" s="61"/>
      <c r="P18" s="61"/>
      <c r="Q18" s="61"/>
      <c r="R18" s="61"/>
      <c r="S18" s="61"/>
      <c r="T18" s="61"/>
      <c r="U18" s="61"/>
      <c r="V18" s="61"/>
      <c r="W18" s="61"/>
      <c r="X18" s="62"/>
      <c r="Y18" s="62"/>
      <c r="Z18" s="62"/>
      <c r="AA18" s="62"/>
      <c r="AB18" s="62"/>
      <c r="AC18" s="62"/>
      <c r="AD18" s="62"/>
    </row>
    <row r="19" spans="1:30" s="60" customFormat="1" ht="12">
      <c r="A19" s="60" t="s">
        <v>14</v>
      </c>
      <c r="B19" s="61">
        <v>99.08812043549571</v>
      </c>
      <c r="C19" s="61">
        <v>126.01650537262148</v>
      </c>
      <c r="D19" s="61">
        <v>133.55071096535698</v>
      </c>
      <c r="E19" s="61">
        <v>139.72880854504</v>
      </c>
      <c r="F19" s="61">
        <v>141.33248992285934</v>
      </c>
      <c r="G19" s="61">
        <v>137.10742381437083</v>
      </c>
      <c r="H19" s="61">
        <v>147.2217636980072</v>
      </c>
      <c r="I19" s="61">
        <v>157.98588400588247</v>
      </c>
      <c r="J19" s="61">
        <v>207.90498533748334</v>
      </c>
      <c r="K19" s="61">
        <v>188.89970352883762</v>
      </c>
      <c r="L19" s="61">
        <v>181.56713333598614</v>
      </c>
      <c r="M19" s="61">
        <v>196.6845532200727</v>
      </c>
      <c r="N19" s="61">
        <v>199.60122659807138</v>
      </c>
      <c r="O19" s="61"/>
      <c r="P19" s="61"/>
      <c r="Q19" s="61"/>
      <c r="R19" s="61"/>
      <c r="S19" s="61"/>
      <c r="T19" s="61"/>
      <c r="U19" s="61"/>
      <c r="V19" s="61"/>
      <c r="W19" s="61"/>
      <c r="X19" s="62"/>
      <c r="Y19" s="62"/>
      <c r="Z19" s="62"/>
      <c r="AA19" s="62"/>
      <c r="AB19" s="62"/>
      <c r="AC19" s="62"/>
      <c r="AD19" s="62"/>
    </row>
    <row r="20" spans="1:30" s="60" customFormat="1" ht="12">
      <c r="A20" s="60" t="s">
        <v>15</v>
      </c>
      <c r="B20" s="61">
        <v>96.93544356597968</v>
      </c>
      <c r="C20" s="61">
        <v>107.54350165535</v>
      </c>
      <c r="D20" s="61">
        <v>110.9460679688755</v>
      </c>
      <c r="E20" s="61">
        <v>118.41244369168221</v>
      </c>
      <c r="F20" s="61">
        <v>124.20946599805467</v>
      </c>
      <c r="G20" s="61">
        <v>119.66398468126917</v>
      </c>
      <c r="H20" s="61">
        <v>131.89865474742138</v>
      </c>
      <c r="I20" s="61">
        <v>158.81792658846257</v>
      </c>
      <c r="J20" s="61">
        <v>200.08926152883106</v>
      </c>
      <c r="K20" s="61">
        <v>178.12331155104079</v>
      </c>
      <c r="L20" s="61">
        <v>162.8841549849344</v>
      </c>
      <c r="M20" s="61">
        <v>174.09361833103944</v>
      </c>
      <c r="N20" s="61">
        <v>190.23094810374</v>
      </c>
      <c r="O20" s="61"/>
      <c r="P20" s="61"/>
      <c r="Q20" s="61"/>
      <c r="R20" s="61"/>
      <c r="S20" s="61"/>
      <c r="T20" s="61"/>
      <c r="U20" s="61"/>
      <c r="V20" s="61"/>
      <c r="W20" s="61"/>
      <c r="X20" s="62"/>
      <c r="Y20" s="62"/>
      <c r="Z20" s="62"/>
      <c r="AA20" s="62"/>
      <c r="AB20" s="62"/>
      <c r="AC20" s="62"/>
      <c r="AD20" s="62"/>
    </row>
    <row r="21" spans="1:30" s="60" customFormat="1" ht="12">
      <c r="A21" s="60" t="s">
        <v>16</v>
      </c>
      <c r="B21" s="61">
        <v>102.03455847642935</v>
      </c>
      <c r="C21" s="61">
        <v>117.18806207817758</v>
      </c>
      <c r="D21" s="61">
        <v>119.24872073397029</v>
      </c>
      <c r="E21" s="61">
        <v>124.52010821071988</v>
      </c>
      <c r="F21" s="61">
        <v>126.1229672834022</v>
      </c>
      <c r="G21" s="61">
        <v>134.77843141313997</v>
      </c>
      <c r="H21" s="61">
        <v>144.3372958241489</v>
      </c>
      <c r="I21" s="61">
        <v>176.66784062554575</v>
      </c>
      <c r="J21" s="61">
        <v>209.03071817472983</v>
      </c>
      <c r="K21" s="61">
        <v>177.67074596719635</v>
      </c>
      <c r="L21" s="61">
        <v>180.71086177065501</v>
      </c>
      <c r="M21" s="61">
        <v>191.52252895086372</v>
      </c>
      <c r="N21" s="61">
        <v>210.44289760508423</v>
      </c>
      <c r="O21" s="61"/>
      <c r="P21" s="61"/>
      <c r="Q21" s="61"/>
      <c r="R21" s="61"/>
      <c r="S21" s="61"/>
      <c r="T21" s="61"/>
      <c r="U21" s="61"/>
      <c r="V21" s="61"/>
      <c r="W21" s="61"/>
      <c r="X21" s="62"/>
      <c r="Y21" s="62"/>
      <c r="Z21" s="62"/>
      <c r="AA21" s="62"/>
      <c r="AB21" s="62"/>
      <c r="AC21" s="62"/>
      <c r="AD21" s="62"/>
    </row>
    <row r="22" spans="1:30" s="60" customFormat="1" ht="12">
      <c r="A22" s="60" t="s">
        <v>17</v>
      </c>
      <c r="B22" s="61">
        <v>102.46279671264422</v>
      </c>
      <c r="C22" s="61">
        <v>112.60972790658303</v>
      </c>
      <c r="D22" s="61">
        <v>119.35979730533492</v>
      </c>
      <c r="E22" s="61">
        <v>123.53876948766165</v>
      </c>
      <c r="F22" s="61">
        <v>126.95533351368096</v>
      </c>
      <c r="G22" s="61">
        <v>132.70913791568864</v>
      </c>
      <c r="H22" s="61">
        <v>142.4039781667704</v>
      </c>
      <c r="I22" s="61">
        <v>181.7802563298375</v>
      </c>
      <c r="J22" s="61">
        <v>215.19137600778262</v>
      </c>
      <c r="K22" s="61">
        <v>190.51071781905807</v>
      </c>
      <c r="L22" s="61">
        <v>178.48054707901792</v>
      </c>
      <c r="M22" s="61">
        <v>202.05701463525236</v>
      </c>
      <c r="N22" s="61">
        <v>197.7031391663155</v>
      </c>
      <c r="O22" s="61"/>
      <c r="P22" s="61"/>
      <c r="Q22" s="61"/>
      <c r="R22" s="61"/>
      <c r="S22" s="61"/>
      <c r="T22" s="61"/>
      <c r="U22" s="61"/>
      <c r="V22" s="61"/>
      <c r="W22" s="61"/>
      <c r="X22" s="62"/>
      <c r="Y22" s="62"/>
      <c r="Z22" s="62"/>
      <c r="AA22" s="62"/>
      <c r="AB22" s="62"/>
      <c r="AC22" s="62"/>
      <c r="AD22" s="62"/>
    </row>
    <row r="23" spans="1:30" s="60" customFormat="1" ht="12">
      <c r="A23" s="63" t="s">
        <v>18</v>
      </c>
      <c r="B23" s="64">
        <v>106.47438788704176</v>
      </c>
      <c r="C23" s="73">
        <v>115.55894744968441</v>
      </c>
      <c r="D23" s="73">
        <v>128.04703690084497</v>
      </c>
      <c r="E23" s="73">
        <v>123.32136919786346</v>
      </c>
      <c r="F23" s="73">
        <v>132.8309884968611</v>
      </c>
      <c r="G23" s="73">
        <v>139.98606002444484</v>
      </c>
      <c r="H23" s="73">
        <v>153.08678273145827</v>
      </c>
      <c r="I23" s="73">
        <v>179.2105228851861</v>
      </c>
      <c r="J23" s="73">
        <v>212.45454563156312</v>
      </c>
      <c r="K23" s="73">
        <v>174.5387050234421</v>
      </c>
      <c r="L23" s="73">
        <v>168.95825848485643</v>
      </c>
      <c r="M23" s="73">
        <v>193.38827216340403</v>
      </c>
      <c r="N23" s="73" t="s">
        <v>1</v>
      </c>
      <c r="O23" s="73"/>
      <c r="P23" s="73"/>
      <c r="Q23" s="73"/>
      <c r="R23" s="73"/>
      <c r="S23" s="73"/>
      <c r="T23" s="73"/>
      <c r="U23" s="73"/>
      <c r="V23" s="73"/>
      <c r="W23" s="73"/>
      <c r="X23" s="62"/>
      <c r="Y23" s="62"/>
      <c r="Z23" s="62"/>
      <c r="AA23" s="62"/>
      <c r="AB23" s="62"/>
      <c r="AC23" s="62"/>
      <c r="AD23" s="62"/>
    </row>
    <row r="24" spans="1:26" s="48" customFormat="1" ht="12">
      <c r="A24" s="74" t="s">
        <v>19</v>
      </c>
      <c r="B24" s="66">
        <f>AVERAGE(B12:B23)</f>
        <v>100</v>
      </c>
      <c r="C24" s="75">
        <f aca="true" t="shared" si="0" ref="C24:J24">AVERAGE(C12:C23)</f>
        <v>113.71893957737599</v>
      </c>
      <c r="D24" s="75">
        <f t="shared" si="0"/>
        <v>123.61599737926376</v>
      </c>
      <c r="E24" s="75">
        <f t="shared" si="0"/>
        <v>127.7577085577956</v>
      </c>
      <c r="F24" s="75">
        <f t="shared" si="0"/>
        <v>133.94883187780272</v>
      </c>
      <c r="G24" s="75">
        <f t="shared" si="0"/>
        <v>134.34365759072452</v>
      </c>
      <c r="H24" s="75">
        <f t="shared" si="0"/>
        <v>145.32791502274964</v>
      </c>
      <c r="I24" s="75">
        <f t="shared" si="0"/>
        <v>162.24527655917117</v>
      </c>
      <c r="J24" s="75">
        <f t="shared" si="0"/>
        <v>208.54772774341313</v>
      </c>
      <c r="K24" s="75">
        <f>AVERAGE(K12:K23)</f>
        <v>200.75445363960102</v>
      </c>
      <c r="L24" s="75">
        <f>AVERAGE(L12:L23)</f>
        <v>185.49909081727074</v>
      </c>
      <c r="M24" s="75">
        <f>AVERAGE(M12:M23)</f>
        <v>190.13430061981828</v>
      </c>
      <c r="N24" s="75">
        <f>AVERAGE(N12:N23)</f>
        <v>206.69972482833666</v>
      </c>
      <c r="O24" s="75"/>
      <c r="P24" s="75"/>
      <c r="Q24" s="75"/>
      <c r="R24" s="75"/>
      <c r="S24" s="75"/>
      <c r="T24" s="75"/>
      <c r="U24" s="75"/>
      <c r="V24" s="75"/>
      <c r="W24" s="75"/>
      <c r="X24" s="47"/>
      <c r="Y24" s="47"/>
      <c r="Z24" s="47"/>
    </row>
  </sheetData>
  <sheetProtection/>
  <printOptions horizontalCentered="1" verticalCentered="1"/>
  <pageMargins left="0.25" right="0.25" top="0.25" bottom="0.25" header="0.25" footer="0.25"/>
  <pageSetup horizontalDpi="600" verticalDpi="600" orientation="landscape" scale="9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AF25"/>
  <sheetViews>
    <sheetView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L6" sqref="L6"/>
    </sheetView>
  </sheetViews>
  <sheetFormatPr defaultColWidth="9.140625" defaultRowHeight="12.75"/>
  <cols>
    <col min="1" max="1" width="13.7109375" style="0" customWidth="1"/>
    <col min="2" max="3" width="9.7109375" style="50" customWidth="1"/>
    <col min="4" max="4" width="10.28125" style="50" customWidth="1"/>
    <col min="5" max="13" width="9.7109375" style="50" customWidth="1"/>
    <col min="14" max="24" width="9.140625" style="51" customWidth="1"/>
  </cols>
  <sheetData>
    <row r="1" spans="2:24" s="76" customFormat="1" ht="13.5" customHeight="1">
      <c r="B1" s="77"/>
      <c r="C1" s="77"/>
      <c r="D1" s="77"/>
      <c r="E1" s="77"/>
      <c r="F1" s="77"/>
      <c r="G1" s="77"/>
      <c r="H1" s="77"/>
      <c r="I1" s="77"/>
      <c r="J1" s="77"/>
      <c r="K1" s="77"/>
      <c r="L1" s="77"/>
      <c r="M1" s="77"/>
      <c r="N1" s="78"/>
      <c r="O1" s="78"/>
      <c r="P1" s="78"/>
      <c r="Q1" s="78"/>
      <c r="R1" s="78"/>
      <c r="S1" s="78"/>
      <c r="T1" s="79"/>
      <c r="U1" s="79"/>
      <c r="V1" s="79"/>
      <c r="W1" s="79"/>
      <c r="X1" s="79"/>
    </row>
    <row r="2" spans="1:32" s="84" customFormat="1" ht="13.5" customHeight="1">
      <c r="A2" s="4" t="s">
        <v>29</v>
      </c>
      <c r="B2" s="52"/>
      <c r="C2" s="52"/>
      <c r="D2" s="80"/>
      <c r="E2" s="52"/>
      <c r="F2" s="52"/>
      <c r="G2" s="52"/>
      <c r="H2" s="52"/>
      <c r="I2" s="52"/>
      <c r="J2" s="52"/>
      <c r="K2" s="52"/>
      <c r="L2" s="52"/>
      <c r="M2" s="52"/>
      <c r="N2" s="81"/>
      <c r="O2" s="81"/>
      <c r="P2" s="81"/>
      <c r="Q2" s="81"/>
      <c r="R2" s="81"/>
      <c r="S2" s="81"/>
      <c r="T2" s="81"/>
      <c r="U2" s="82"/>
      <c r="V2" s="82"/>
      <c r="W2" s="82"/>
      <c r="X2" s="82"/>
      <c r="Y2" s="82"/>
      <c r="Z2" s="83"/>
      <c r="AA2" s="83"/>
      <c r="AB2" s="83"/>
      <c r="AC2" s="83"/>
      <c r="AD2" s="83"/>
      <c r="AE2" s="83"/>
      <c r="AF2" s="83"/>
    </row>
    <row r="3" spans="1:32" s="84" customFormat="1" ht="13.5" customHeight="1">
      <c r="A3" s="4" t="s">
        <v>30</v>
      </c>
      <c r="B3" s="52"/>
      <c r="C3" s="52"/>
      <c r="D3" s="80"/>
      <c r="E3" s="52"/>
      <c r="F3" s="52"/>
      <c r="G3" s="52"/>
      <c r="H3" s="52"/>
      <c r="I3" s="52"/>
      <c r="J3" s="52"/>
      <c r="K3" s="52"/>
      <c r="L3" s="52"/>
      <c r="M3" s="52"/>
      <c r="N3" s="81"/>
      <c r="O3" s="81"/>
      <c r="P3" s="81"/>
      <c r="Q3" s="81"/>
      <c r="R3" s="81"/>
      <c r="S3" s="81"/>
      <c r="T3" s="81"/>
      <c r="U3" s="82"/>
      <c r="V3" s="82"/>
      <c r="W3" s="82"/>
      <c r="X3" s="82"/>
      <c r="Y3" s="82"/>
      <c r="Z3" s="83"/>
      <c r="AA3" s="83"/>
      <c r="AB3" s="83"/>
      <c r="AC3" s="83"/>
      <c r="AD3" s="83"/>
      <c r="AE3" s="83"/>
      <c r="AF3" s="83"/>
    </row>
    <row r="4" spans="1:32" s="90" customFormat="1" ht="13.5" customHeight="1">
      <c r="A4" s="85"/>
      <c r="B4" s="86"/>
      <c r="C4" s="86"/>
      <c r="D4" s="86"/>
      <c r="E4" s="86"/>
      <c r="F4" s="86"/>
      <c r="G4" s="86"/>
      <c r="H4" s="86"/>
      <c r="I4" s="86"/>
      <c r="J4" s="86"/>
      <c r="K4" s="86"/>
      <c r="L4" s="86"/>
      <c r="M4" s="86"/>
      <c r="N4" s="87"/>
      <c r="O4" s="87"/>
      <c r="P4" s="87"/>
      <c r="Q4" s="87"/>
      <c r="R4" s="87"/>
      <c r="S4" s="87"/>
      <c r="T4" s="87"/>
      <c r="U4" s="88"/>
      <c r="V4" s="88"/>
      <c r="W4" s="88"/>
      <c r="X4" s="88"/>
      <c r="Y4" s="88"/>
      <c r="Z4" s="89"/>
      <c r="AA4" s="89"/>
      <c r="AB4" s="89"/>
      <c r="AC4" s="89"/>
      <c r="AD4" s="89"/>
      <c r="AE4" s="89"/>
      <c r="AF4" s="89"/>
    </row>
    <row r="5" spans="1:32" s="90" customFormat="1" ht="13.5" customHeight="1">
      <c r="A5" s="85"/>
      <c r="B5" s="86"/>
      <c r="C5" s="86"/>
      <c r="D5" s="86"/>
      <c r="E5" s="86"/>
      <c r="F5" s="86"/>
      <c r="G5" s="86"/>
      <c r="H5" s="86"/>
      <c r="I5" s="86"/>
      <c r="J5" s="86"/>
      <c r="K5" s="86"/>
      <c r="L5" s="86"/>
      <c r="M5" s="86"/>
      <c r="N5" s="87"/>
      <c r="O5" s="87"/>
      <c r="P5" s="87"/>
      <c r="Q5" s="87"/>
      <c r="R5" s="87"/>
      <c r="S5" s="87"/>
      <c r="T5" s="87"/>
      <c r="U5" s="88"/>
      <c r="V5" s="88"/>
      <c r="W5" s="88"/>
      <c r="X5" s="88"/>
      <c r="Y5" s="88"/>
      <c r="Z5" s="89"/>
      <c r="AA5" s="89"/>
      <c r="AB5" s="89"/>
      <c r="AC5" s="89"/>
      <c r="AD5" s="89"/>
      <c r="AE5" s="89"/>
      <c r="AF5" s="89"/>
    </row>
    <row r="6" spans="1:32" s="90" customFormat="1" ht="13.5" customHeight="1">
      <c r="A6" s="85"/>
      <c r="B6" s="86"/>
      <c r="C6" s="86"/>
      <c r="D6" s="86"/>
      <c r="E6" s="86"/>
      <c r="F6" s="86"/>
      <c r="G6" s="86"/>
      <c r="H6" s="86"/>
      <c r="I6" s="86"/>
      <c r="J6" s="86"/>
      <c r="K6" s="86"/>
      <c r="L6" s="86"/>
      <c r="M6" s="86"/>
      <c r="N6" s="87"/>
      <c r="O6" s="87"/>
      <c r="P6" s="87"/>
      <c r="Q6" s="87"/>
      <c r="R6" s="87"/>
      <c r="S6" s="87"/>
      <c r="T6" s="87"/>
      <c r="U6" s="88"/>
      <c r="V6" s="88"/>
      <c r="W6" s="88"/>
      <c r="X6" s="88"/>
      <c r="Y6" s="88"/>
      <c r="Z6" s="89"/>
      <c r="AA6" s="89"/>
      <c r="AB6" s="89"/>
      <c r="AC6" s="89"/>
      <c r="AD6" s="89"/>
      <c r="AE6" s="89"/>
      <c r="AF6" s="89"/>
    </row>
    <row r="7" spans="1:32" s="90" customFormat="1" ht="13.5" customHeight="1">
      <c r="A7" s="85"/>
      <c r="B7" s="86"/>
      <c r="C7" s="86"/>
      <c r="D7" s="86"/>
      <c r="E7" s="86"/>
      <c r="F7" s="86"/>
      <c r="G7" s="86"/>
      <c r="H7" s="86"/>
      <c r="I7" s="86"/>
      <c r="J7" s="86"/>
      <c r="K7" s="86"/>
      <c r="L7" s="86"/>
      <c r="M7" s="86"/>
      <c r="N7" s="87"/>
      <c r="O7" s="87"/>
      <c r="P7" s="87"/>
      <c r="Q7" s="87"/>
      <c r="R7" s="87"/>
      <c r="S7" s="87"/>
      <c r="T7" s="87"/>
      <c r="U7" s="88"/>
      <c r="V7" s="88"/>
      <c r="W7" s="88"/>
      <c r="X7" s="88"/>
      <c r="Y7" s="88"/>
      <c r="Z7" s="89"/>
      <c r="AA7" s="89"/>
      <c r="AB7" s="89"/>
      <c r="AC7" s="89"/>
      <c r="AD7" s="89"/>
      <c r="AE7" s="89"/>
      <c r="AF7" s="89"/>
    </row>
    <row r="8" spans="1:32" s="90" customFormat="1" ht="13.5" customHeight="1">
      <c r="A8" s="28" t="s">
        <v>31</v>
      </c>
      <c r="B8" s="86"/>
      <c r="C8" s="86"/>
      <c r="D8" s="86"/>
      <c r="E8" s="86"/>
      <c r="F8" s="86"/>
      <c r="G8" s="86"/>
      <c r="H8" s="86"/>
      <c r="I8" s="86"/>
      <c r="J8" s="86"/>
      <c r="K8" s="86"/>
      <c r="L8" s="86"/>
      <c r="M8" s="86"/>
      <c r="N8" s="87"/>
      <c r="O8" s="87"/>
      <c r="P8" s="87"/>
      <c r="Q8" s="87"/>
      <c r="R8" s="87"/>
      <c r="S8" s="87"/>
      <c r="T8" s="87"/>
      <c r="U8" s="88"/>
      <c r="V8" s="88"/>
      <c r="W8" s="88"/>
      <c r="X8" s="88"/>
      <c r="Y8" s="88"/>
      <c r="Z8" s="89"/>
      <c r="AA8" s="89"/>
      <c r="AB8" s="89"/>
      <c r="AC8" s="89"/>
      <c r="AD8" s="89"/>
      <c r="AE8" s="89"/>
      <c r="AF8" s="89"/>
    </row>
    <row r="9" spans="1:32" s="90" customFormat="1" ht="13.5" customHeight="1">
      <c r="A9" s="28" t="s">
        <v>32</v>
      </c>
      <c r="B9" s="86"/>
      <c r="C9" s="86"/>
      <c r="D9" s="86"/>
      <c r="E9" s="86"/>
      <c r="F9" s="86"/>
      <c r="G9" s="86"/>
      <c r="H9" s="86"/>
      <c r="I9" s="86"/>
      <c r="J9" s="86"/>
      <c r="K9" s="86"/>
      <c r="L9" s="86"/>
      <c r="M9" s="86"/>
      <c r="N9" s="87"/>
      <c r="O9" s="87"/>
      <c r="P9" s="87"/>
      <c r="Q9" s="87"/>
      <c r="R9" s="87"/>
      <c r="S9" s="87"/>
      <c r="T9" s="87"/>
      <c r="U9" s="88"/>
      <c r="V9" s="88"/>
      <c r="W9" s="88"/>
      <c r="X9" s="88"/>
      <c r="Y9" s="88"/>
      <c r="Z9" s="89"/>
      <c r="AA9" s="89"/>
      <c r="AB9" s="89"/>
      <c r="AC9" s="89"/>
      <c r="AD9" s="89"/>
      <c r="AE9" s="89"/>
      <c r="AF9" s="89"/>
    </row>
    <row r="10" spans="1:32" s="90" customFormat="1" ht="13.5" customHeight="1">
      <c r="A10" s="33" t="s">
        <v>2</v>
      </c>
      <c r="B10" s="86"/>
      <c r="C10" s="86"/>
      <c r="D10" s="86"/>
      <c r="E10" s="86"/>
      <c r="F10" s="86"/>
      <c r="G10" s="86"/>
      <c r="H10" s="86"/>
      <c r="I10" s="86"/>
      <c r="J10" s="86"/>
      <c r="K10" s="86"/>
      <c r="L10" s="86"/>
      <c r="M10" s="86"/>
      <c r="N10" s="87"/>
      <c r="O10" s="87"/>
      <c r="P10" s="87"/>
      <c r="Q10" s="87"/>
      <c r="R10" s="87"/>
      <c r="S10" s="87"/>
      <c r="T10" s="87"/>
      <c r="U10" s="88"/>
      <c r="V10" s="88"/>
      <c r="W10" s="88"/>
      <c r="X10" s="88"/>
      <c r="Y10" s="88"/>
      <c r="Z10" s="89"/>
      <c r="AA10" s="89"/>
      <c r="AB10" s="89"/>
      <c r="AC10" s="89"/>
      <c r="AD10" s="89"/>
      <c r="AE10" s="89"/>
      <c r="AF10" s="89"/>
    </row>
    <row r="12" spans="1:24" s="59" customFormat="1" ht="12">
      <c r="A12" s="91"/>
      <c r="B12" s="92">
        <v>1992</v>
      </c>
      <c r="C12" s="92">
        <v>1993</v>
      </c>
      <c r="D12" s="92">
        <v>1994</v>
      </c>
      <c r="E12" s="92">
        <v>1995</v>
      </c>
      <c r="F12" s="92">
        <v>1996</v>
      </c>
      <c r="G12" s="92">
        <v>1997</v>
      </c>
      <c r="H12" s="92">
        <v>1998</v>
      </c>
      <c r="I12" s="92">
        <v>1999</v>
      </c>
      <c r="J12" s="92">
        <v>2000</v>
      </c>
      <c r="K12" s="92">
        <v>2001</v>
      </c>
      <c r="L12" s="92">
        <v>2002</v>
      </c>
      <c r="M12" s="92">
        <v>2003</v>
      </c>
      <c r="N12" s="58"/>
      <c r="O12" s="58"/>
      <c r="P12" s="58"/>
      <c r="Q12" s="58"/>
      <c r="R12" s="58"/>
      <c r="S12" s="58"/>
      <c r="T12" s="58"/>
      <c r="U12" s="58"/>
      <c r="V12" s="58"/>
      <c r="W12" s="58"/>
      <c r="X12" s="58"/>
    </row>
    <row r="13" spans="1:24" s="96" customFormat="1" ht="12">
      <c r="A13" s="93" t="s">
        <v>7</v>
      </c>
      <c r="B13" s="94">
        <v>10.325983082004718</v>
      </c>
      <c r="C13" s="94">
        <v>11.411784890798572</v>
      </c>
      <c r="D13" s="94">
        <v>5.012213079507122</v>
      </c>
      <c r="E13" s="94">
        <v>4.351548483146361</v>
      </c>
      <c r="F13" s="94">
        <v>1.2503433188769009</v>
      </c>
      <c r="G13" s="94">
        <v>5.070170811279873</v>
      </c>
      <c r="H13" s="94">
        <v>5.791674557292392</v>
      </c>
      <c r="I13" s="94">
        <v>32.697309776441315</v>
      </c>
      <c r="J13" s="94">
        <v>9.298402263646889</v>
      </c>
      <c r="K13" s="94">
        <v>-10.898356197799952</v>
      </c>
      <c r="L13" s="94">
        <v>-6.420324508007469</v>
      </c>
      <c r="M13" s="94">
        <v>11.393025145111292</v>
      </c>
      <c r="N13" s="95"/>
      <c r="O13" s="95"/>
      <c r="P13" s="95"/>
      <c r="Q13" s="95"/>
      <c r="R13" s="95"/>
      <c r="S13" s="95"/>
      <c r="T13" s="95"/>
      <c r="U13" s="95"/>
      <c r="V13" s="95"/>
      <c r="W13" s="95"/>
      <c r="X13" s="95"/>
    </row>
    <row r="14" spans="1:24" s="96" customFormat="1" ht="12">
      <c r="A14" s="93" t="s">
        <v>8</v>
      </c>
      <c r="B14" s="94">
        <v>11.133606504207316</v>
      </c>
      <c r="C14" s="94">
        <v>11.076495348312964</v>
      </c>
      <c r="D14" s="94">
        <v>4.57237991387347</v>
      </c>
      <c r="E14" s="94">
        <v>4.4253803860232255</v>
      </c>
      <c r="F14" s="94">
        <v>0.6197072405422555</v>
      </c>
      <c r="G14" s="94">
        <v>6.088011434713936</v>
      </c>
      <c r="H14" s="94">
        <v>4.941402115045634</v>
      </c>
      <c r="I14" s="94">
        <v>36.4026384582878</v>
      </c>
      <c r="J14" s="94">
        <v>5.611649105747518</v>
      </c>
      <c r="K14" s="94">
        <v>-10.430263793865713</v>
      </c>
      <c r="L14" s="94">
        <v>-5.195239032558341</v>
      </c>
      <c r="M14" s="94">
        <v>10.819870818204812</v>
      </c>
      <c r="N14" s="95"/>
      <c r="O14" s="95"/>
      <c r="P14" s="95"/>
      <c r="Q14" s="95"/>
      <c r="R14" s="95"/>
      <c r="S14" s="95"/>
      <c r="T14" s="95"/>
      <c r="U14" s="95"/>
      <c r="V14" s="95"/>
      <c r="W14" s="95"/>
      <c r="X14" s="95"/>
    </row>
    <row r="15" spans="1:24" s="96" customFormat="1" ht="12">
      <c r="A15" s="93" t="s">
        <v>9</v>
      </c>
      <c r="B15" s="94">
        <v>11.813464829748433</v>
      </c>
      <c r="C15" s="94">
        <v>10.723150039191708</v>
      </c>
      <c r="D15" s="94">
        <v>4.4809440342138185</v>
      </c>
      <c r="E15" s="94">
        <v>4.023375756697223</v>
      </c>
      <c r="F15" s="94">
        <v>0.2916316240410666</v>
      </c>
      <c r="G15" s="94">
        <v>7.328363560378848</v>
      </c>
      <c r="H15" s="94">
        <v>5.0132428441846955</v>
      </c>
      <c r="I15" s="94">
        <v>35.22330082235905</v>
      </c>
      <c r="J15" s="94">
        <v>4.8217251962944685</v>
      </c>
      <c r="K15" s="94">
        <v>-12.030301569795155</v>
      </c>
      <c r="L15" s="94">
        <v>-1.850929936351986</v>
      </c>
      <c r="M15" s="94">
        <v>10.871512589513044</v>
      </c>
      <c r="N15" s="95"/>
      <c r="O15" s="95"/>
      <c r="P15" s="95"/>
      <c r="Q15" s="95"/>
      <c r="R15" s="95"/>
      <c r="S15" s="95"/>
      <c r="T15" s="95"/>
      <c r="U15" s="95"/>
      <c r="V15" s="95"/>
      <c r="W15" s="95"/>
      <c r="X15" s="95"/>
    </row>
    <row r="16" spans="1:24" s="96" customFormat="1" ht="12">
      <c r="A16" s="93" t="s">
        <v>10</v>
      </c>
      <c r="B16" s="94">
        <v>12.235657217676765</v>
      </c>
      <c r="C16" s="94">
        <v>10.147412599628325</v>
      </c>
      <c r="D16" s="94">
        <v>4.53962536627317</v>
      </c>
      <c r="E16" s="94">
        <v>3.8313283625690087</v>
      </c>
      <c r="F16" s="94">
        <v>0.039092790437034175</v>
      </c>
      <c r="G16" s="94">
        <v>8.240668398026308</v>
      </c>
      <c r="H16" s="94">
        <v>6.058216291991925</v>
      </c>
      <c r="I16" s="94">
        <v>31.52348412314534</v>
      </c>
      <c r="J16" s="94">
        <v>4.801116673084405</v>
      </c>
      <c r="K16" s="94">
        <v>-12.36890514123824</v>
      </c>
      <c r="L16" s="94">
        <v>0.15680167128901967</v>
      </c>
      <c r="M16" s="94">
        <v>11.400397505390858</v>
      </c>
      <c r="N16" s="95"/>
      <c r="O16" s="95"/>
      <c r="P16" s="95"/>
      <c r="Q16" s="95"/>
      <c r="R16" s="95"/>
      <c r="S16" s="95"/>
      <c r="T16" s="95"/>
      <c r="U16" s="95"/>
      <c r="V16" s="95"/>
      <c r="W16" s="95"/>
      <c r="X16" s="95"/>
    </row>
    <row r="17" spans="1:24" s="96" customFormat="1" ht="12">
      <c r="A17" s="93" t="s">
        <v>11</v>
      </c>
      <c r="B17" s="94">
        <v>12.770240308105961</v>
      </c>
      <c r="C17" s="94">
        <v>9.304570584143512</v>
      </c>
      <c r="D17" s="94">
        <v>4.488316877701304</v>
      </c>
      <c r="E17" s="94">
        <v>4.004179417896614</v>
      </c>
      <c r="F17" s="94">
        <v>-0.16537552622087892</v>
      </c>
      <c r="G17" s="94">
        <v>8.557354962151486</v>
      </c>
      <c r="H17" s="94">
        <v>7.330862032852847</v>
      </c>
      <c r="I17" s="94">
        <v>28.92571586544146</v>
      </c>
      <c r="J17" s="94">
        <v>4.113460313615169</v>
      </c>
      <c r="K17" s="94">
        <v>-10.895242322809384</v>
      </c>
      <c r="L17" s="94">
        <v>0.22132679307966807</v>
      </c>
      <c r="M17" s="94">
        <v>11.181936009681849</v>
      </c>
      <c r="N17" s="95"/>
      <c r="O17" s="95"/>
      <c r="P17" s="95"/>
      <c r="Q17" s="95"/>
      <c r="R17" s="95"/>
      <c r="S17" s="95"/>
      <c r="T17" s="95"/>
      <c r="U17" s="95"/>
      <c r="V17" s="95"/>
      <c r="W17" s="95"/>
      <c r="X17" s="95"/>
    </row>
    <row r="18" spans="1:24" s="96" customFormat="1" ht="12">
      <c r="A18" s="93" t="s">
        <v>12</v>
      </c>
      <c r="B18" s="94">
        <v>13.53256148262252</v>
      </c>
      <c r="C18" s="94">
        <v>8.320961090989654</v>
      </c>
      <c r="D18" s="94">
        <v>4.22454849213163</v>
      </c>
      <c r="E18" s="94">
        <v>4.142942116884574</v>
      </c>
      <c r="F18" s="94">
        <v>-0.0831906502149482</v>
      </c>
      <c r="G18" s="94">
        <v>8.601702850692327</v>
      </c>
      <c r="H18" s="94">
        <v>8.696337566311275</v>
      </c>
      <c r="I18" s="94">
        <v>28.387724887701935</v>
      </c>
      <c r="J18" s="94">
        <v>1.1704193071570446</v>
      </c>
      <c r="K18" s="94">
        <v>-9.352437118107948</v>
      </c>
      <c r="L18" s="94">
        <v>1.5655944843970815</v>
      </c>
      <c r="M18" s="94">
        <v>10.17897226402753</v>
      </c>
      <c r="N18" s="95"/>
      <c r="O18" s="95"/>
      <c r="P18" s="95"/>
      <c r="Q18" s="95"/>
      <c r="R18" s="95"/>
      <c r="S18" s="95"/>
      <c r="T18" s="95"/>
      <c r="U18" s="95"/>
      <c r="V18" s="95"/>
      <c r="W18" s="95"/>
      <c r="X18" s="95"/>
    </row>
    <row r="19" spans="1:24" s="96" customFormat="1" ht="12">
      <c r="A19" s="93" t="s">
        <v>13</v>
      </c>
      <c r="B19" s="94">
        <v>14.03033082106855</v>
      </c>
      <c r="C19" s="94">
        <v>7.43134643215746</v>
      </c>
      <c r="D19" s="94">
        <v>4.0048392877712</v>
      </c>
      <c r="E19" s="94">
        <v>3.958558638901555</v>
      </c>
      <c r="F19" s="94">
        <v>0.3268303827656194</v>
      </c>
      <c r="G19" s="94">
        <v>8.620322591429264</v>
      </c>
      <c r="H19" s="94">
        <v>10.060996843216996</v>
      </c>
      <c r="I19" s="94">
        <v>28.678041585785795</v>
      </c>
      <c r="J19" s="94">
        <v>-3.5612301678537794</v>
      </c>
      <c r="K19" s="94">
        <v>-7.871921640518309</v>
      </c>
      <c r="L19" s="94">
        <v>4.9356829019719495</v>
      </c>
      <c r="M19" s="94">
        <v>8.738579222229736</v>
      </c>
      <c r="N19" s="95"/>
      <c r="O19" s="95"/>
      <c r="P19" s="95"/>
      <c r="Q19" s="95"/>
      <c r="R19" s="95"/>
      <c r="S19" s="95"/>
      <c r="T19" s="95"/>
      <c r="U19" s="95"/>
      <c r="V19" s="95"/>
      <c r="W19" s="95"/>
      <c r="X19" s="95"/>
    </row>
    <row r="20" spans="1:24" s="96" customFormat="1" ht="12">
      <c r="A20" s="93" t="s">
        <v>14</v>
      </c>
      <c r="B20" s="94">
        <v>13.90580291328305</v>
      </c>
      <c r="C20" s="94">
        <v>6.686585990078964</v>
      </c>
      <c r="D20" s="94">
        <v>4.134784641648381</v>
      </c>
      <c r="E20" s="94">
        <v>3.578650783711934</v>
      </c>
      <c r="F20" s="94">
        <v>0.7702921310493549</v>
      </c>
      <c r="G20" s="94">
        <v>8.616030069277048</v>
      </c>
      <c r="H20" s="94">
        <v>12.270180855399527</v>
      </c>
      <c r="I20" s="94">
        <v>27.717558721101575</v>
      </c>
      <c r="J20" s="94">
        <v>-7.419073517959552</v>
      </c>
      <c r="K20" s="94">
        <v>-6.604729177935676</v>
      </c>
      <c r="L20" s="94">
        <v>7.553671650971894</v>
      </c>
      <c r="M20" s="94">
        <v>7.12406711215865</v>
      </c>
      <c r="N20" s="95"/>
      <c r="O20" s="95"/>
      <c r="P20" s="95"/>
      <c r="Q20" s="95"/>
      <c r="R20" s="95"/>
      <c r="S20" s="95"/>
      <c r="T20" s="95"/>
      <c r="U20" s="95"/>
      <c r="V20" s="95"/>
      <c r="W20" s="95"/>
      <c r="X20" s="95"/>
    </row>
    <row r="21" spans="1:24" s="96" customFormat="1" ht="12">
      <c r="A21" s="93" t="s">
        <v>15</v>
      </c>
      <c r="B21" s="94">
        <v>13.503741892377041</v>
      </c>
      <c r="C21" s="94">
        <v>6.015459951215152</v>
      </c>
      <c r="D21" s="94">
        <v>4.329220562545166</v>
      </c>
      <c r="E21" s="94">
        <v>3.2413487825305287</v>
      </c>
      <c r="F21" s="94">
        <v>1.428060716747015</v>
      </c>
      <c r="G21" s="94">
        <v>8.31329663675373</v>
      </c>
      <c r="H21" s="94">
        <v>16.097726774215616</v>
      </c>
      <c r="I21" s="94">
        <v>24.563174796500387</v>
      </c>
      <c r="J21" s="94">
        <v>-10.120287571596176</v>
      </c>
      <c r="K21" s="94">
        <v>-5.554766623196583</v>
      </c>
      <c r="L21" s="94">
        <v>8.678771456009816</v>
      </c>
      <c r="M21" s="94">
        <v>6.121168100658858</v>
      </c>
      <c r="N21" s="95"/>
      <c r="O21" s="95"/>
      <c r="P21" s="95"/>
      <c r="Q21" s="95"/>
      <c r="R21" s="95"/>
      <c r="S21" s="95"/>
      <c r="T21" s="95"/>
      <c r="U21" s="95"/>
      <c r="V21" s="95"/>
      <c r="W21" s="95"/>
      <c r="X21" s="95"/>
    </row>
    <row r="22" spans="1:24" s="96" customFormat="1" ht="12">
      <c r="A22" s="93" t="s">
        <v>16</v>
      </c>
      <c r="B22" s="94">
        <v>13.081936618162615</v>
      </c>
      <c r="C22" s="94">
        <v>5.6122009031973175</v>
      </c>
      <c r="D22" s="94">
        <v>4.224436242110774</v>
      </c>
      <c r="E22" s="94">
        <v>2.9307441301994253</v>
      </c>
      <c r="F22" s="94">
        <v>2.4780735393647335</v>
      </c>
      <c r="G22" s="94">
        <v>7.5044828314081435</v>
      </c>
      <c r="H22" s="94">
        <v>20.141093801503352</v>
      </c>
      <c r="I22" s="94">
        <v>21.057356562765616</v>
      </c>
      <c r="J22" s="94">
        <v>-12.056426875630278</v>
      </c>
      <c r="K22" s="94">
        <v>-4.509472209447041</v>
      </c>
      <c r="L22" s="94">
        <v>9.718606834169385</v>
      </c>
      <c r="M22" s="94">
        <v>4.694565801800965</v>
      </c>
      <c r="N22" s="95"/>
      <c r="O22" s="95"/>
      <c r="P22" s="95"/>
      <c r="Q22" s="95"/>
      <c r="R22" s="95"/>
      <c r="S22" s="95"/>
      <c r="T22" s="95"/>
      <c r="U22" s="95"/>
      <c r="V22" s="95"/>
      <c r="W22" s="95"/>
      <c r="X22" s="95"/>
    </row>
    <row r="23" spans="1:24" s="96" customFormat="1" ht="12">
      <c r="A23" s="93" t="s">
        <v>17</v>
      </c>
      <c r="B23" s="94">
        <v>12.509046048141625</v>
      </c>
      <c r="C23" s="94">
        <v>5.599531066439067</v>
      </c>
      <c r="D23" s="94">
        <v>3.9171719345813205</v>
      </c>
      <c r="E23" s="94">
        <v>2.602971903261908</v>
      </c>
      <c r="F23" s="94">
        <v>3.542306808965212</v>
      </c>
      <c r="G23" s="94">
        <v>6.806874089313042</v>
      </c>
      <c r="H23" s="94">
        <v>23.285234902005293</v>
      </c>
      <c r="I23" s="94">
        <v>18.38290700696106</v>
      </c>
      <c r="J23" s="94">
        <v>-12.994970549669983</v>
      </c>
      <c r="K23" s="94">
        <v>-4.396688607270793</v>
      </c>
      <c r="L23" s="94">
        <v>10.978795272389451</v>
      </c>
      <c r="M23" s="94">
        <v>2.8694361611618646</v>
      </c>
      <c r="N23" s="95"/>
      <c r="O23" s="95"/>
      <c r="P23" s="95"/>
      <c r="Q23" s="95"/>
      <c r="R23" s="95"/>
      <c r="S23" s="95"/>
      <c r="T23" s="95"/>
      <c r="U23" s="95"/>
      <c r="V23" s="95"/>
      <c r="W23" s="95"/>
      <c r="X23" s="95"/>
    </row>
    <row r="24" spans="1:24" s="96" customFormat="1" ht="12">
      <c r="A24" s="97" t="s">
        <v>18</v>
      </c>
      <c r="B24" s="98">
        <v>11.89130398284255</v>
      </c>
      <c r="C24" s="98">
        <v>5.499411688534295</v>
      </c>
      <c r="D24" s="98">
        <v>3.9291301823902725</v>
      </c>
      <c r="E24" s="98">
        <v>2.057217460566263</v>
      </c>
      <c r="F24" s="98">
        <v>4.3503779477929605</v>
      </c>
      <c r="G24" s="98">
        <v>6.466748480080509</v>
      </c>
      <c r="H24" s="98">
        <v>27.11868800753814</v>
      </c>
      <c r="I24" s="98">
        <v>14.683195371647173</v>
      </c>
      <c r="J24" s="98">
        <v>-12.62187237414646</v>
      </c>
      <c r="K24" s="98">
        <v>-5.420685812814908</v>
      </c>
      <c r="L24" s="98">
        <v>11.657469705847113</v>
      </c>
      <c r="M24" s="98" t="s">
        <v>1</v>
      </c>
      <c r="N24" s="95"/>
      <c r="O24" s="95"/>
      <c r="P24" s="95"/>
      <c r="Q24" s="95"/>
      <c r="R24" s="95"/>
      <c r="S24" s="95"/>
      <c r="T24" s="95"/>
      <c r="U24" s="95"/>
      <c r="V24" s="95"/>
      <c r="W24" s="95"/>
      <c r="X24" s="95"/>
    </row>
    <row r="25" spans="1:24" s="101" customFormat="1" ht="12.75">
      <c r="A25" s="99" t="s">
        <v>24</v>
      </c>
      <c r="B25" s="75">
        <f>AVERAGE(B13:B24)</f>
        <v>12.56113964168676</v>
      </c>
      <c r="C25" s="75">
        <f aca="true" t="shared" si="0" ref="C25:M25">AVERAGE(C13:C24)</f>
        <v>8.152409215390582</v>
      </c>
      <c r="D25" s="75">
        <f t="shared" si="0"/>
        <v>4.321467551228969</v>
      </c>
      <c r="E25" s="75">
        <f t="shared" si="0"/>
        <v>3.5956871851990524</v>
      </c>
      <c r="F25" s="75">
        <f t="shared" si="0"/>
        <v>1.237345860345527</v>
      </c>
      <c r="G25" s="75">
        <f t="shared" si="0"/>
        <v>7.517835559625376</v>
      </c>
      <c r="H25" s="75">
        <f t="shared" si="0"/>
        <v>12.23380471596314</v>
      </c>
      <c r="I25" s="75">
        <f t="shared" si="0"/>
        <v>27.353533998178207</v>
      </c>
      <c r="J25" s="75">
        <f t="shared" si="0"/>
        <v>-2.413090683109228</v>
      </c>
      <c r="K25" s="75">
        <f t="shared" si="0"/>
        <v>-8.361147517899974</v>
      </c>
      <c r="L25" s="75">
        <f t="shared" si="0"/>
        <v>3.5000189411006324</v>
      </c>
      <c r="M25" s="75">
        <f t="shared" si="0"/>
        <v>8.672139157267225</v>
      </c>
      <c r="N25" s="100"/>
      <c r="O25" s="100"/>
      <c r="P25" s="100"/>
      <c r="Q25" s="100"/>
      <c r="R25" s="100"/>
      <c r="S25" s="100"/>
      <c r="T25" s="100"/>
      <c r="U25" s="100"/>
      <c r="V25" s="100"/>
      <c r="W25" s="100"/>
      <c r="X25" s="100"/>
    </row>
  </sheetData>
  <sheetProtection/>
  <printOptions horizontalCentered="1" verticalCentered="1"/>
  <pageMargins left="0.25" right="0.25" top="0.25" bottom="0.25" header="0.25" footer="0.25"/>
  <pageSetup horizontalDpi="360" verticalDpi="360" orientation="landscape" r:id="rId2"/>
  <drawing r:id="rId1"/>
</worksheet>
</file>

<file path=xl/worksheets/sheet8.xml><?xml version="1.0" encoding="utf-8"?>
<worksheet xmlns="http://schemas.openxmlformats.org/spreadsheetml/2006/main" xmlns:r="http://schemas.openxmlformats.org/officeDocument/2006/relationships">
  <sheetPr>
    <tabColor rgb="FF92D050"/>
  </sheetPr>
  <dimension ref="A1:DB53"/>
  <sheetViews>
    <sheetView zoomScalePageLayoutView="0" workbookViewId="0" topLeftCell="A1">
      <pane xSplit="1" ySplit="9" topLeftCell="AM10" activePane="bottomRight" state="frozen"/>
      <selection pane="topLeft" activeCell="A1" sqref="A1"/>
      <selection pane="topRight" activeCell="B1" sqref="B1"/>
      <selection pane="bottomLeft" activeCell="A3" sqref="A3"/>
      <selection pane="bottomRight" activeCell="A1" sqref="A1:IV16384"/>
    </sheetView>
  </sheetViews>
  <sheetFormatPr defaultColWidth="11.421875" defaultRowHeight="12.75"/>
  <cols>
    <col min="1" max="1" width="59.8515625" style="0" customWidth="1"/>
    <col min="2" max="2" width="17.57421875" style="51" bestFit="1" customWidth="1"/>
    <col min="3" max="54" width="11.421875" style="51" customWidth="1"/>
  </cols>
  <sheetData>
    <row r="1" spans="1:54" s="1" customFormat="1" ht="12.7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3"/>
      <c r="AT1" s="13"/>
      <c r="AU1" s="13"/>
      <c r="AV1" s="13"/>
      <c r="AW1" s="13"/>
      <c r="AX1" s="13"/>
      <c r="AY1" s="13"/>
      <c r="AZ1" s="13"/>
      <c r="BA1" s="13"/>
      <c r="BB1" s="13"/>
    </row>
    <row r="2" spans="1:54" s="3" customFormat="1" ht="15.7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1"/>
      <c r="AT2" s="11"/>
      <c r="AU2" s="11"/>
      <c r="AV2" s="11"/>
      <c r="AW2" s="11"/>
      <c r="AX2" s="11"/>
      <c r="AY2" s="11"/>
      <c r="AZ2" s="11"/>
      <c r="BA2" s="11"/>
      <c r="BB2" s="11"/>
    </row>
    <row r="3" spans="1:54" s="3" customFormat="1" ht="15.75">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1"/>
      <c r="AT3" s="11"/>
      <c r="AU3" s="11"/>
      <c r="AV3" s="11"/>
      <c r="AW3" s="11"/>
      <c r="AX3" s="11"/>
      <c r="AY3" s="11"/>
      <c r="AZ3" s="11"/>
      <c r="BA3" s="11"/>
      <c r="BB3" s="11"/>
    </row>
    <row r="4" spans="1:54" s="3" customFormat="1" ht="15.75">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1"/>
      <c r="AT4" s="11"/>
      <c r="AU4" s="11"/>
      <c r="AV4" s="11"/>
      <c r="AW4" s="11"/>
      <c r="AX4" s="11"/>
      <c r="AY4" s="11"/>
      <c r="AZ4" s="11"/>
      <c r="BA4" s="11"/>
      <c r="BB4" s="11"/>
    </row>
    <row r="5" spans="1:54" s="7" customFormat="1" ht="12">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2"/>
      <c r="AT5" s="12"/>
      <c r="AU5" s="12"/>
      <c r="AV5" s="12"/>
      <c r="AW5" s="12"/>
      <c r="AX5" s="12"/>
      <c r="AY5" s="12"/>
      <c r="AZ5" s="12"/>
      <c r="BA5" s="12"/>
      <c r="BB5" s="12"/>
    </row>
    <row r="6" spans="1:55" s="7" customFormat="1" ht="12">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2"/>
      <c r="AT6" s="12"/>
      <c r="AU6" s="12"/>
      <c r="AV6" s="12"/>
      <c r="AW6" s="12"/>
      <c r="AX6" s="12"/>
      <c r="AY6" s="12"/>
      <c r="AZ6" s="12"/>
      <c r="BA6" s="12"/>
      <c r="BB6" s="12"/>
      <c r="BC6" s="12"/>
    </row>
    <row r="7" spans="1:54" s="7" customFormat="1" ht="12">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2"/>
      <c r="AT7" s="12"/>
      <c r="AU7" s="12"/>
      <c r="AV7" s="12"/>
      <c r="AW7" s="12"/>
      <c r="AX7" s="12"/>
      <c r="AY7" s="12"/>
      <c r="AZ7" s="12"/>
      <c r="BA7" s="12"/>
      <c r="BB7" s="12"/>
    </row>
    <row r="8" spans="1:55" s="5" customFormat="1" ht="13.5" thickBot="1">
      <c r="A8" s="102"/>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5"/>
      <c r="AT8" s="105"/>
      <c r="AU8" s="105"/>
      <c r="AV8" s="105"/>
      <c r="AW8" s="105"/>
      <c r="AX8" s="105"/>
      <c r="AY8" s="105"/>
      <c r="AZ8" s="105"/>
      <c r="BA8" s="105"/>
      <c r="BB8" s="105"/>
      <c r="BC8" s="105"/>
    </row>
    <row r="9" spans="1:106" s="1" customFormat="1" ht="12.75">
      <c r="A9" s="103" t="s">
        <v>67</v>
      </c>
      <c r="B9" s="106">
        <v>1960</v>
      </c>
      <c r="C9" s="106">
        <v>1961</v>
      </c>
      <c r="D9" s="106">
        <v>1962</v>
      </c>
      <c r="E9" s="106">
        <v>1963</v>
      </c>
      <c r="F9" s="106">
        <v>1964</v>
      </c>
      <c r="G9" s="106">
        <v>1965</v>
      </c>
      <c r="H9" s="106">
        <v>1966</v>
      </c>
      <c r="I9" s="106">
        <v>1967</v>
      </c>
      <c r="J9" s="106">
        <v>1968</v>
      </c>
      <c r="K9" s="106">
        <v>1969</v>
      </c>
      <c r="L9" s="106">
        <v>1970</v>
      </c>
      <c r="M9" s="106">
        <v>1971</v>
      </c>
      <c r="N9" s="106">
        <v>1972</v>
      </c>
      <c r="O9" s="106">
        <v>1973</v>
      </c>
      <c r="P9" s="106">
        <v>1974</v>
      </c>
      <c r="Q9" s="106">
        <v>1975</v>
      </c>
      <c r="R9" s="106">
        <v>1976</v>
      </c>
      <c r="S9" s="106">
        <v>1977</v>
      </c>
      <c r="T9" s="106">
        <v>1978</v>
      </c>
      <c r="U9" s="106">
        <v>1979</v>
      </c>
      <c r="V9" s="106">
        <v>1980</v>
      </c>
      <c r="W9" s="106">
        <v>1981</v>
      </c>
      <c r="X9" s="106">
        <v>1982</v>
      </c>
      <c r="Y9" s="106">
        <v>1983</v>
      </c>
      <c r="Z9" s="106">
        <v>1984</v>
      </c>
      <c r="AA9" s="106">
        <v>1985</v>
      </c>
      <c r="AB9" s="106">
        <v>1986</v>
      </c>
      <c r="AC9" s="106">
        <v>1987</v>
      </c>
      <c r="AD9" s="106">
        <v>1988</v>
      </c>
      <c r="AE9" s="106">
        <v>1989</v>
      </c>
      <c r="AF9" s="106">
        <v>1990</v>
      </c>
      <c r="AG9" s="106">
        <v>1991</v>
      </c>
      <c r="AH9" s="106">
        <v>1992</v>
      </c>
      <c r="AI9" s="106">
        <v>1993</v>
      </c>
      <c r="AJ9" s="106">
        <v>1994</v>
      </c>
      <c r="AK9" s="106">
        <v>1995</v>
      </c>
      <c r="AL9" s="106">
        <v>1996</v>
      </c>
      <c r="AM9" s="106">
        <v>1997</v>
      </c>
      <c r="AN9" s="106">
        <v>1998</v>
      </c>
      <c r="AO9" s="106">
        <v>1999</v>
      </c>
      <c r="AP9" s="106">
        <v>2000</v>
      </c>
      <c r="AQ9" s="106">
        <v>2001</v>
      </c>
      <c r="AR9" s="106">
        <v>2002</v>
      </c>
      <c r="AS9" s="106">
        <v>2003</v>
      </c>
      <c r="AT9" s="106">
        <v>2004</v>
      </c>
      <c r="AU9" s="106">
        <v>2005</v>
      </c>
      <c r="AV9" s="106">
        <v>2006</v>
      </c>
      <c r="AW9" s="106">
        <v>2007</v>
      </c>
      <c r="AX9" s="106">
        <v>2008</v>
      </c>
      <c r="AY9" s="106">
        <v>2009</v>
      </c>
      <c r="AZ9" s="106">
        <v>2010</v>
      </c>
      <c r="BA9" s="106">
        <v>2011</v>
      </c>
      <c r="BB9" s="106">
        <v>2012</v>
      </c>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row>
    <row r="10" spans="1:106" s="1" customFormat="1" ht="12.75">
      <c r="A10" s="104" t="s">
        <v>40</v>
      </c>
      <c r="B10" s="108">
        <v>1209</v>
      </c>
      <c r="C10" s="108">
        <v>1257</v>
      </c>
      <c r="D10" s="108">
        <v>1295</v>
      </c>
      <c r="E10" s="108">
        <v>1365</v>
      </c>
      <c r="F10" s="108">
        <v>1451</v>
      </c>
      <c r="G10" s="108">
        <v>1525</v>
      </c>
      <c r="H10" s="108">
        <v>1596</v>
      </c>
      <c r="I10" s="108">
        <v>1632</v>
      </c>
      <c r="J10" s="108">
        <v>1737</v>
      </c>
      <c r="K10" s="108">
        <v>1773</v>
      </c>
      <c r="L10" s="108">
        <v>1909</v>
      </c>
      <c r="M10" s="108">
        <v>1872</v>
      </c>
      <c r="N10" s="108">
        <v>1985</v>
      </c>
      <c r="O10" s="108">
        <v>2146</v>
      </c>
      <c r="P10" s="108">
        <v>2147</v>
      </c>
      <c r="Q10" s="108">
        <v>2242</v>
      </c>
      <c r="R10" s="108">
        <v>2598</v>
      </c>
      <c r="S10" s="108">
        <v>2929</v>
      </c>
      <c r="T10" s="108">
        <v>2993</v>
      </c>
      <c r="U10" s="108">
        <v>2983</v>
      </c>
      <c r="V10" s="108">
        <v>3233</v>
      </c>
      <c r="W10" s="108">
        <v>3259</v>
      </c>
      <c r="X10" s="108">
        <v>3296</v>
      </c>
      <c r="Y10" s="108">
        <v>3246</v>
      </c>
      <c r="Z10" s="108">
        <v>3469</v>
      </c>
      <c r="AA10" s="108">
        <v>3504</v>
      </c>
      <c r="AB10" s="108">
        <v>3727</v>
      </c>
      <c r="AC10" s="108">
        <v>3809</v>
      </c>
      <c r="AD10" s="108">
        <v>3930</v>
      </c>
      <c r="AE10" s="108">
        <v>4121</v>
      </c>
      <c r="AF10" s="108">
        <v>4043</v>
      </c>
      <c r="AG10" s="108">
        <v>4157</v>
      </c>
      <c r="AH10" s="108">
        <v>4303</v>
      </c>
      <c r="AI10" s="108">
        <v>4411</v>
      </c>
      <c r="AJ10" s="108">
        <v>4402</v>
      </c>
      <c r="AK10" s="108">
        <v>4454</v>
      </c>
      <c r="AL10" s="108">
        <v>4687</v>
      </c>
      <c r="AM10" s="108">
        <v>4813</v>
      </c>
      <c r="AN10" s="108">
        <v>5086</v>
      </c>
      <c r="AO10" s="108">
        <v>5105</v>
      </c>
      <c r="AP10" s="108">
        <v>5512</v>
      </c>
      <c r="AQ10" s="108">
        <v>5810.52</v>
      </c>
      <c r="AR10" s="108">
        <v>5941.104</v>
      </c>
      <c r="AS10" s="108"/>
      <c r="AT10" s="108"/>
      <c r="AU10" s="108"/>
      <c r="AV10" s="108"/>
      <c r="AW10" s="108"/>
      <c r="AX10" s="108"/>
      <c r="AY10" s="108"/>
      <c r="AZ10" s="108"/>
      <c r="BA10" s="108"/>
      <c r="BB10" s="108"/>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row>
    <row r="11" spans="1:106" s="1" customFormat="1" ht="12.75">
      <c r="A11" s="104" t="s">
        <v>65</v>
      </c>
      <c r="B11" s="108"/>
      <c r="C11" s="108"/>
      <c r="D11" s="108"/>
      <c r="E11" s="108"/>
      <c r="F11" s="108"/>
      <c r="G11" s="108"/>
      <c r="H11" s="108"/>
      <c r="I11" s="108"/>
      <c r="J11" s="108"/>
      <c r="K11" s="108"/>
      <c r="L11" s="108"/>
      <c r="M11" s="108"/>
      <c r="N11" s="108"/>
      <c r="O11" s="108"/>
      <c r="P11" s="108"/>
      <c r="Q11" s="108"/>
      <c r="R11" s="108"/>
      <c r="S11" s="108"/>
      <c r="T11" s="108">
        <v>2576</v>
      </c>
      <c r="U11" s="108">
        <v>2543</v>
      </c>
      <c r="V11" s="108">
        <v>2742</v>
      </c>
      <c r="W11" s="108">
        <v>2762</v>
      </c>
      <c r="X11" s="108">
        <v>2816</v>
      </c>
      <c r="Y11" s="108">
        <v>2774</v>
      </c>
      <c r="Z11" s="108">
        <v>2980</v>
      </c>
      <c r="AA11" s="108">
        <v>2989</v>
      </c>
      <c r="AB11" s="108">
        <v>3164</v>
      </c>
      <c r="AC11" s="108">
        <v>3212</v>
      </c>
      <c r="AD11" s="108">
        <v>3279</v>
      </c>
      <c r="AE11" s="108">
        <v>3452</v>
      </c>
      <c r="AF11" s="108">
        <v>3464</v>
      </c>
      <c r="AG11" s="108">
        <v>3637</v>
      </c>
      <c r="AH11" s="108">
        <v>3716</v>
      </c>
      <c r="AI11" s="108">
        <v>3879</v>
      </c>
      <c r="AJ11" s="108">
        <v>3897</v>
      </c>
      <c r="AK11" s="108">
        <v>3963</v>
      </c>
      <c r="AL11" s="108">
        <v>4170</v>
      </c>
      <c r="AM11" s="108">
        <v>4301</v>
      </c>
      <c r="AN11" s="108">
        <v>4495</v>
      </c>
      <c r="AO11" s="108">
        <v>4456</v>
      </c>
      <c r="AP11" s="108"/>
      <c r="AQ11" s="108"/>
      <c r="AR11" s="108"/>
      <c r="AS11" s="108"/>
      <c r="AT11" s="108"/>
      <c r="AU11" s="108"/>
      <c r="AV11" s="108"/>
      <c r="AW11" s="108"/>
      <c r="AX11" s="108"/>
      <c r="AY11" s="108"/>
      <c r="AZ11" s="108"/>
      <c r="BA11" s="108"/>
      <c r="BB11" s="108"/>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row>
    <row r="12" spans="1:106" s="1" customFormat="1" ht="12.75">
      <c r="A12" s="104" t="s">
        <v>66</v>
      </c>
      <c r="B12" s="108"/>
      <c r="C12" s="108"/>
      <c r="D12" s="108"/>
      <c r="E12" s="108"/>
      <c r="F12" s="108"/>
      <c r="G12" s="108"/>
      <c r="H12" s="108"/>
      <c r="I12" s="108"/>
      <c r="J12" s="108"/>
      <c r="K12" s="108"/>
      <c r="L12" s="108"/>
      <c r="M12" s="108"/>
      <c r="N12" s="108"/>
      <c r="O12" s="108"/>
      <c r="P12" s="108"/>
      <c r="Q12" s="108"/>
      <c r="R12" s="108"/>
      <c r="S12" s="108"/>
      <c r="T12" s="108">
        <v>417</v>
      </c>
      <c r="U12" s="108">
        <v>440</v>
      </c>
      <c r="V12" s="108">
        <v>491</v>
      </c>
      <c r="W12" s="108">
        <v>497</v>
      </c>
      <c r="X12" s="108">
        <v>480</v>
      </c>
      <c r="Y12" s="108">
        <v>472</v>
      </c>
      <c r="Z12" s="108">
        <v>489</v>
      </c>
      <c r="AA12" s="108">
        <v>515</v>
      </c>
      <c r="AB12" s="108">
        <v>563</v>
      </c>
      <c r="AC12" s="108">
        <v>597</v>
      </c>
      <c r="AD12" s="108">
        <v>651</v>
      </c>
      <c r="AE12" s="108">
        <v>669</v>
      </c>
      <c r="AF12" s="108">
        <v>579</v>
      </c>
      <c r="AG12" s="108">
        <v>520</v>
      </c>
      <c r="AH12" s="108">
        <v>587</v>
      </c>
      <c r="AI12" s="108">
        <v>532</v>
      </c>
      <c r="AJ12" s="108">
        <v>505</v>
      </c>
      <c r="AK12" s="108">
        <v>491</v>
      </c>
      <c r="AL12" s="108">
        <v>517</v>
      </c>
      <c r="AM12" s="108">
        <v>512</v>
      </c>
      <c r="AN12" s="108">
        <v>591</v>
      </c>
      <c r="AO12" s="108">
        <v>649</v>
      </c>
      <c r="AP12" s="108"/>
      <c r="AQ12" s="108"/>
      <c r="AR12" s="108"/>
      <c r="AS12" s="108"/>
      <c r="AT12" s="108"/>
      <c r="AU12" s="108"/>
      <c r="AV12" s="108"/>
      <c r="AW12" s="108"/>
      <c r="AX12" s="108"/>
      <c r="AY12" s="108"/>
      <c r="AZ12" s="108"/>
      <c r="BA12" s="108"/>
      <c r="BB12" s="108"/>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row>
    <row r="13" spans="1:106" s="1" customFormat="1" ht="12.75">
      <c r="A13" s="104" t="s">
        <v>41</v>
      </c>
      <c r="B13" s="108">
        <v>338</v>
      </c>
      <c r="C13" s="108">
        <v>322</v>
      </c>
      <c r="D13" s="108">
        <v>386</v>
      </c>
      <c r="E13" s="108">
        <v>442</v>
      </c>
      <c r="F13" s="108">
        <v>452</v>
      </c>
      <c r="G13" s="108">
        <v>459</v>
      </c>
      <c r="H13" s="108">
        <v>499</v>
      </c>
      <c r="I13" s="108">
        <v>612</v>
      </c>
      <c r="J13" s="108">
        <v>608</v>
      </c>
      <c r="K13" s="108">
        <v>627</v>
      </c>
      <c r="L13" s="108">
        <v>543</v>
      </c>
      <c r="M13" s="108">
        <v>441</v>
      </c>
      <c r="N13" s="108">
        <v>432</v>
      </c>
      <c r="O13" s="108">
        <v>548</v>
      </c>
      <c r="P13" s="108">
        <v>732</v>
      </c>
      <c r="Q13" s="108">
        <v>573</v>
      </c>
      <c r="R13" s="108">
        <v>614</v>
      </c>
      <c r="S13" s="108">
        <v>827</v>
      </c>
      <c r="T13" s="108">
        <v>1025</v>
      </c>
      <c r="U13" s="108">
        <v>1060</v>
      </c>
      <c r="V13" s="108">
        <v>958</v>
      </c>
      <c r="W13" s="108">
        <v>807</v>
      </c>
      <c r="X13" s="108">
        <v>529</v>
      </c>
      <c r="Y13" s="108">
        <v>557</v>
      </c>
      <c r="Z13" s="108">
        <v>697</v>
      </c>
      <c r="AA13" s="108">
        <v>740</v>
      </c>
      <c r="AB13" s="108">
        <v>596</v>
      </c>
      <c r="AC13" s="108">
        <v>777</v>
      </c>
      <c r="AD13" s="108">
        <v>994</v>
      </c>
      <c r="AE13" s="108">
        <v>957</v>
      </c>
      <c r="AF13" s="108">
        <v>988</v>
      </c>
      <c r="AG13" s="108">
        <v>1165</v>
      </c>
      <c r="AH13" s="108">
        <v>1310</v>
      </c>
      <c r="AI13" s="108">
        <v>1693</v>
      </c>
      <c r="AJ13" s="108">
        <v>1817</v>
      </c>
      <c r="AK13" s="108">
        <v>1871</v>
      </c>
      <c r="AL13" s="108">
        <v>1764</v>
      </c>
      <c r="AM13" s="108">
        <v>1903</v>
      </c>
      <c r="AN13" s="108">
        <v>1940</v>
      </c>
      <c r="AO13" s="108">
        <v>2097</v>
      </c>
      <c r="AP13" s="108">
        <v>2034</v>
      </c>
      <c r="AQ13" s="108">
        <v>1918</v>
      </c>
      <c r="AR13" s="108">
        <v>1982</v>
      </c>
      <c r="AS13" s="108"/>
      <c r="AT13" s="108"/>
      <c r="AU13" s="108"/>
      <c r="AV13" s="108"/>
      <c r="AW13" s="108"/>
      <c r="AX13" s="108"/>
      <c r="AY13" s="108"/>
      <c r="AZ13" s="108"/>
      <c r="BA13" s="108"/>
      <c r="BB13" s="108"/>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row>
    <row r="14" spans="1:106" s="1" customFormat="1" ht="12.75">
      <c r="A14" s="104" t="s">
        <v>43</v>
      </c>
      <c r="B14" s="108">
        <v>399</v>
      </c>
      <c r="C14" s="108">
        <v>424</v>
      </c>
      <c r="D14" s="108">
        <v>444</v>
      </c>
      <c r="E14" s="108">
        <v>468</v>
      </c>
      <c r="F14" s="108">
        <v>500</v>
      </c>
      <c r="G14" s="108">
        <v>685</v>
      </c>
      <c r="H14" s="108">
        <v>789</v>
      </c>
      <c r="I14" s="108">
        <v>823</v>
      </c>
      <c r="J14" s="108">
        <v>988</v>
      </c>
      <c r="K14" s="108">
        <v>946</v>
      </c>
      <c r="L14" s="108">
        <v>961</v>
      </c>
      <c r="M14" s="108">
        <v>1088</v>
      </c>
      <c r="N14" s="108">
        <v>1090</v>
      </c>
      <c r="O14" s="108">
        <v>1201</v>
      </c>
      <c r="P14" s="108">
        <v>1082</v>
      </c>
      <c r="Q14" s="108">
        <v>1124</v>
      </c>
      <c r="R14" s="108">
        <v>1136</v>
      </c>
      <c r="S14" s="108">
        <v>1133</v>
      </c>
      <c r="T14" s="108">
        <v>1396</v>
      </c>
      <c r="U14" s="108">
        <v>1591</v>
      </c>
      <c r="V14" s="108">
        <v>1506</v>
      </c>
      <c r="W14" s="108">
        <v>1549</v>
      </c>
      <c r="X14" s="108">
        <v>1391</v>
      </c>
      <c r="Y14" s="108">
        <v>1401</v>
      </c>
      <c r="Z14" s="108">
        <v>1395</v>
      </c>
      <c r="AA14" s="108">
        <v>1500</v>
      </c>
      <c r="AB14" s="108">
        <v>1527</v>
      </c>
      <c r="AC14" s="108">
        <v>1564</v>
      </c>
      <c r="AD14" s="108">
        <v>1550</v>
      </c>
      <c r="AE14" s="108">
        <v>1629</v>
      </c>
      <c r="AF14" s="108">
        <v>1637</v>
      </c>
      <c r="AG14" s="108">
        <v>1604</v>
      </c>
      <c r="AH14" s="108">
        <v>1732</v>
      </c>
      <c r="AI14" s="108">
        <v>1713</v>
      </c>
      <c r="AJ14" s="108">
        <v>1540</v>
      </c>
      <c r="AK14" s="108">
        <v>1749</v>
      </c>
      <c r="AL14" s="108">
        <v>1890</v>
      </c>
      <c r="AM14" s="108">
        <v>1915</v>
      </c>
      <c r="AN14" s="108">
        <v>1945</v>
      </c>
      <c r="AO14" s="108">
        <v>1728</v>
      </c>
      <c r="AP14" s="108">
        <v>1855</v>
      </c>
      <c r="AQ14" s="108">
        <v>1950</v>
      </c>
      <c r="AR14" s="108">
        <v>1991</v>
      </c>
      <c r="AS14" s="108"/>
      <c r="AT14" s="108"/>
      <c r="AU14" s="108"/>
      <c r="AV14" s="108"/>
      <c r="AW14" s="108"/>
      <c r="AX14" s="108"/>
      <c r="AY14" s="108"/>
      <c r="AZ14" s="108"/>
      <c r="BA14" s="108"/>
      <c r="BB14" s="108"/>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row>
    <row r="15" spans="1:106" s="1" customFormat="1" ht="12.75">
      <c r="A15" s="104" t="s">
        <v>44</v>
      </c>
      <c r="B15" s="108">
        <v>401</v>
      </c>
      <c r="C15" s="108">
        <v>415</v>
      </c>
      <c r="D15" s="108">
        <v>456</v>
      </c>
      <c r="E15" s="108">
        <v>552</v>
      </c>
      <c r="F15" s="108">
        <v>577</v>
      </c>
      <c r="G15" s="108">
        <v>655</v>
      </c>
      <c r="H15" s="108">
        <v>751</v>
      </c>
      <c r="I15" s="108">
        <v>836</v>
      </c>
      <c r="J15" s="108">
        <v>939</v>
      </c>
      <c r="K15" s="108">
        <v>944</v>
      </c>
      <c r="L15" s="108">
        <v>1010</v>
      </c>
      <c r="M15" s="108">
        <v>902</v>
      </c>
      <c r="N15" s="108">
        <v>864</v>
      </c>
      <c r="O15" s="108">
        <v>1044</v>
      </c>
      <c r="P15" s="108">
        <v>1145</v>
      </c>
      <c r="Q15" s="108">
        <v>1063</v>
      </c>
      <c r="R15" s="108">
        <v>1170</v>
      </c>
      <c r="S15" s="108">
        <v>1381</v>
      </c>
      <c r="T15" s="108">
        <v>1555</v>
      </c>
      <c r="U15" s="108">
        <v>1595</v>
      </c>
      <c r="V15" s="108">
        <v>1631</v>
      </c>
      <c r="W15" s="108">
        <v>1446</v>
      </c>
      <c r="X15" s="108">
        <v>1105</v>
      </c>
      <c r="Y15" s="108">
        <v>1131</v>
      </c>
      <c r="Z15" s="108">
        <v>1311</v>
      </c>
      <c r="AA15" s="108">
        <v>1316</v>
      </c>
      <c r="AB15" s="108">
        <v>1390</v>
      </c>
      <c r="AC15" s="108">
        <v>1421</v>
      </c>
      <c r="AD15" s="108">
        <v>1527</v>
      </c>
      <c r="AE15" s="108">
        <v>1546</v>
      </c>
      <c r="AF15" s="108">
        <v>1502</v>
      </c>
      <c r="AG15" s="108">
        <v>1592</v>
      </c>
      <c r="AH15" s="108">
        <v>1711</v>
      </c>
      <c r="AI15" s="108">
        <v>1832</v>
      </c>
      <c r="AJ15" s="108">
        <v>1852</v>
      </c>
      <c r="AK15" s="108">
        <v>1926</v>
      </c>
      <c r="AL15" s="108">
        <v>1973</v>
      </c>
      <c r="AM15" s="108">
        <v>1945</v>
      </c>
      <c r="AN15" s="108">
        <v>2091</v>
      </c>
      <c r="AO15" s="108">
        <v>2180</v>
      </c>
      <c r="AP15" s="108">
        <v>2263</v>
      </c>
      <c r="AQ15" s="108">
        <v>2354</v>
      </c>
      <c r="AR15" s="108">
        <v>2403</v>
      </c>
      <c r="AS15" s="108"/>
      <c r="AT15" s="108"/>
      <c r="AU15" s="108"/>
      <c r="AV15" s="108"/>
      <c r="AW15" s="108"/>
      <c r="AX15" s="108"/>
      <c r="AY15" s="108"/>
      <c r="AZ15" s="108"/>
      <c r="BA15" s="108"/>
      <c r="BB15" s="108"/>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row>
    <row r="16" spans="1:54" s="1" customFormat="1" ht="12.75">
      <c r="A16" s="104" t="s">
        <v>45</v>
      </c>
      <c r="B16" s="108">
        <v>1545</v>
      </c>
      <c r="C16" s="108">
        <v>1588</v>
      </c>
      <c r="D16" s="108">
        <v>1668</v>
      </c>
      <c r="E16" s="108">
        <v>1722</v>
      </c>
      <c r="F16" s="108">
        <v>1826</v>
      </c>
      <c r="G16" s="108">
        <v>2014</v>
      </c>
      <c r="H16" s="108">
        <v>2134</v>
      </c>
      <c r="I16" s="108">
        <v>2232</v>
      </c>
      <c r="J16" s="108">
        <v>2394</v>
      </c>
      <c r="K16" s="108">
        <v>2402</v>
      </c>
      <c r="L16" s="108">
        <v>2403</v>
      </c>
      <c r="M16" s="108">
        <v>2499</v>
      </c>
      <c r="N16" s="108">
        <v>2643</v>
      </c>
      <c r="O16" s="108">
        <v>2851</v>
      </c>
      <c r="P16" s="108">
        <v>2816</v>
      </c>
      <c r="Q16" s="108">
        <v>2876</v>
      </c>
      <c r="R16" s="108">
        <v>3178</v>
      </c>
      <c r="S16" s="108">
        <v>3508</v>
      </c>
      <c r="T16" s="108">
        <v>3859</v>
      </c>
      <c r="U16" s="108">
        <v>4039</v>
      </c>
      <c r="V16" s="108">
        <v>4066</v>
      </c>
      <c r="W16" s="108">
        <v>4169</v>
      </c>
      <c r="X16" s="108">
        <v>4111</v>
      </c>
      <c r="Y16" s="108">
        <v>4073</v>
      </c>
      <c r="Z16" s="108">
        <v>4250</v>
      </c>
      <c r="AA16" s="108">
        <v>4428</v>
      </c>
      <c r="AB16" s="108">
        <v>4460</v>
      </c>
      <c r="AC16" s="108">
        <v>4729</v>
      </c>
      <c r="AD16" s="108">
        <v>4947</v>
      </c>
      <c r="AE16" s="108">
        <v>5161</v>
      </c>
      <c r="AF16" s="108">
        <v>5166</v>
      </c>
      <c r="AG16" s="108">
        <v>5334</v>
      </c>
      <c r="AH16" s="108">
        <v>5634</v>
      </c>
      <c r="AI16" s="108">
        <v>5985</v>
      </c>
      <c r="AJ16" s="108">
        <v>5907</v>
      </c>
      <c r="AK16" s="108">
        <v>6148</v>
      </c>
      <c r="AL16" s="108">
        <v>6368</v>
      </c>
      <c r="AM16" s="108">
        <v>6686</v>
      </c>
      <c r="AN16" s="108">
        <v>6880</v>
      </c>
      <c r="AO16" s="108">
        <v>6750</v>
      </c>
      <c r="AP16" s="108">
        <v>7138</v>
      </c>
      <c r="AQ16" s="108">
        <v>7325</v>
      </c>
      <c r="AR16" s="108">
        <v>7511</v>
      </c>
      <c r="AS16" s="108"/>
      <c r="AT16" s="108"/>
      <c r="AU16" s="108"/>
      <c r="AV16" s="108"/>
      <c r="AW16" s="108"/>
      <c r="AX16" s="108"/>
      <c r="AY16" s="108"/>
      <c r="AZ16" s="108"/>
      <c r="BA16" s="108"/>
      <c r="BB16" s="108"/>
    </row>
    <row r="17" ht="13.5" thickBot="1"/>
    <row r="18" spans="1:54" s="1" customFormat="1" ht="12.75">
      <c r="A18" s="103" t="s">
        <v>68</v>
      </c>
      <c r="B18" s="106" t="s">
        <v>61</v>
      </c>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row>
    <row r="19" spans="1:54" ht="12.75">
      <c r="A19" s="104" t="s">
        <v>40</v>
      </c>
      <c r="B19" s="108">
        <f>+AP19/AP10</f>
        <v>16.284361393323657</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v>89759.4</v>
      </c>
      <c r="AQ19" s="108">
        <v>103233.4</v>
      </c>
      <c r="AR19" s="108">
        <v>114025.5</v>
      </c>
      <c r="AS19" s="108">
        <v>126792.70000000001</v>
      </c>
      <c r="AT19" s="108">
        <v>143661.3</v>
      </c>
      <c r="AU19" s="108">
        <v>166943.6</v>
      </c>
      <c r="AV19" s="108">
        <v>191189.4</v>
      </c>
      <c r="AW19" s="108">
        <v>220457.90000000002</v>
      </c>
      <c r="AX19" s="108">
        <v>254629.5</v>
      </c>
      <c r="AY19" s="108">
        <v>268038.2</v>
      </c>
      <c r="AZ19" s="108">
        <v>287446.8</v>
      </c>
      <c r="BA19" s="108">
        <v>313926.5</v>
      </c>
      <c r="BB19" s="108">
        <v>340107.7</v>
      </c>
    </row>
    <row r="20" spans="1:54" ht="12.75">
      <c r="A20" s="104" t="s">
        <v>65</v>
      </c>
      <c r="B20" s="108" t="e">
        <f aca="true" t="shared" si="0" ref="B20:B25">+AP20/AP11</f>
        <v>#DIV/0!</v>
      </c>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v>75458.7</v>
      </c>
      <c r="AQ20" s="108">
        <v>85841.2</v>
      </c>
      <c r="AR20" s="108">
        <v>94682.1</v>
      </c>
      <c r="AS20" s="108">
        <v>105483.1</v>
      </c>
      <c r="AT20" s="108">
        <v>119417.8</v>
      </c>
      <c r="AU20" s="108">
        <v>138421.2</v>
      </c>
      <c r="AV20" s="108">
        <v>160238.4</v>
      </c>
      <c r="AW20" s="108">
        <v>181680.2</v>
      </c>
      <c r="AX20" s="108">
        <v>209717.3</v>
      </c>
      <c r="AY20" s="108">
        <v>216495.7</v>
      </c>
      <c r="AZ20" s="108">
        <v>233795.5</v>
      </c>
      <c r="BA20" s="108">
        <v>260106.4</v>
      </c>
      <c r="BB20" s="108">
        <v>281801.8</v>
      </c>
    </row>
    <row r="21" spans="1:54" ht="12.75">
      <c r="A21" s="104" t="s">
        <v>66</v>
      </c>
      <c r="B21" s="108" t="e">
        <f t="shared" si="0"/>
        <v>#DIV/0!</v>
      </c>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v>14300.7</v>
      </c>
      <c r="AQ21" s="108">
        <v>17392.2</v>
      </c>
      <c r="AR21" s="108">
        <v>19343.4</v>
      </c>
      <c r="AS21" s="108">
        <v>21309.6</v>
      </c>
      <c r="AT21" s="108">
        <v>24243.5</v>
      </c>
      <c r="AU21" s="108">
        <v>28522.4</v>
      </c>
      <c r="AV21" s="108">
        <v>30951</v>
      </c>
      <c r="AW21" s="108">
        <v>38777.7</v>
      </c>
      <c r="AX21" s="108">
        <v>44912.2</v>
      </c>
      <c r="AY21" s="108">
        <v>51542.5</v>
      </c>
      <c r="AZ21" s="108">
        <v>53651.3</v>
      </c>
      <c r="BA21" s="108">
        <v>53820.1</v>
      </c>
      <c r="BB21" s="108">
        <v>58305.9</v>
      </c>
    </row>
    <row r="22" spans="1:54" ht="12.75">
      <c r="A22" s="104" t="s">
        <v>41</v>
      </c>
      <c r="B22" s="108">
        <f t="shared" si="0"/>
        <v>14.833235004916423</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v>30170.800000000003</v>
      </c>
      <c r="AQ22" s="108">
        <v>30789.2</v>
      </c>
      <c r="AR22" s="108">
        <v>31333.8</v>
      </c>
      <c r="AS22" s="108">
        <v>36105.6</v>
      </c>
      <c r="AT22" s="108">
        <v>47912.100000000006</v>
      </c>
      <c r="AU22" s="108">
        <v>50756.8</v>
      </c>
      <c r="AV22" s="108">
        <v>58465.6</v>
      </c>
      <c r="AW22" s="108">
        <v>78631.09999999999</v>
      </c>
      <c r="AX22" s="108">
        <v>94643.2</v>
      </c>
      <c r="AY22" s="108">
        <v>56779.2</v>
      </c>
      <c r="AZ22" s="108">
        <v>65483.2</v>
      </c>
      <c r="BA22" s="108">
        <v>87107.2</v>
      </c>
      <c r="BB22" s="108">
        <v>93619.00000000001</v>
      </c>
    </row>
    <row r="23" spans="1:54" ht="12.75">
      <c r="A23" s="104" t="s">
        <v>43</v>
      </c>
      <c r="B23" s="108">
        <f t="shared" si="0"/>
        <v>31.031590296495956</v>
      </c>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v>57563.6</v>
      </c>
      <c r="AQ23" s="108">
        <v>60844</v>
      </c>
      <c r="AR23" s="108">
        <v>68110.3</v>
      </c>
      <c r="AS23" s="108">
        <v>77255.9</v>
      </c>
      <c r="AT23" s="108">
        <v>94357.5</v>
      </c>
      <c r="AU23" s="108">
        <v>108421.7</v>
      </c>
      <c r="AV23" s="108">
        <v>115634</v>
      </c>
      <c r="AW23" s="108">
        <v>124979.4</v>
      </c>
      <c r="AX23" s="108">
        <v>134686.2</v>
      </c>
      <c r="AY23" s="108">
        <v>108958.1</v>
      </c>
      <c r="AZ23" s="108">
        <v>136950</v>
      </c>
      <c r="BA23" s="108">
        <v>171727.5</v>
      </c>
      <c r="BB23" s="108">
        <v>182440.7</v>
      </c>
    </row>
    <row r="24" spans="1:54" ht="12.75">
      <c r="A24" s="104" t="s">
        <v>44</v>
      </c>
      <c r="B24" s="108">
        <f t="shared" si="0"/>
        <v>31.30344675209898</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v>70839.7</v>
      </c>
      <c r="AQ24" s="108">
        <v>76450.8</v>
      </c>
      <c r="AR24" s="108">
        <v>84303</v>
      </c>
      <c r="AS24" s="108">
        <v>97336.4</v>
      </c>
      <c r="AT24" s="108">
        <v>124423.4</v>
      </c>
      <c r="AU24" s="108">
        <v>142374.7</v>
      </c>
      <c r="AV24" s="108">
        <v>159001</v>
      </c>
      <c r="AW24" s="108">
        <v>190501.2</v>
      </c>
      <c r="AX24" s="108">
        <v>221542</v>
      </c>
      <c r="AY24" s="108">
        <v>158143.3</v>
      </c>
      <c r="AZ24" s="108">
        <v>190594.1</v>
      </c>
      <c r="BA24" s="108">
        <v>237733.1</v>
      </c>
      <c r="BB24" s="108">
        <v>254123.2</v>
      </c>
    </row>
    <row r="25" spans="1:54" ht="12.75">
      <c r="A25" s="104" t="s">
        <v>45</v>
      </c>
      <c r="B25" s="108">
        <f t="shared" si="0"/>
        <v>14.941748388904454</v>
      </c>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v>106654.2</v>
      </c>
      <c r="AQ25" s="108">
        <v>118415.7</v>
      </c>
      <c r="AR25" s="108">
        <v>129166.6</v>
      </c>
      <c r="AS25" s="108">
        <v>142817.8</v>
      </c>
      <c r="AT25" s="108">
        <v>161507.5</v>
      </c>
      <c r="AU25" s="108">
        <v>183747.4</v>
      </c>
      <c r="AV25" s="108">
        <v>206287.99999999997</v>
      </c>
      <c r="AW25" s="108">
        <v>233567.2</v>
      </c>
      <c r="AX25" s="108">
        <v>262416.9</v>
      </c>
      <c r="AY25" s="108">
        <v>275632.2</v>
      </c>
      <c r="AZ25" s="108">
        <v>299286</v>
      </c>
      <c r="BA25" s="108">
        <v>335027.8</v>
      </c>
      <c r="BB25" s="108">
        <v>362044.2</v>
      </c>
    </row>
    <row r="26" ht="13.5" thickBot="1"/>
    <row r="27" spans="1:54" s="1" customFormat="1" ht="12.75">
      <c r="A27" s="103" t="s">
        <v>62</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row>
    <row r="28" spans="1:54" ht="12.75">
      <c r="A28" s="104" t="s">
        <v>40</v>
      </c>
      <c r="B28" s="108">
        <f>B10*$B$19</f>
        <v>19687.7929245283</v>
      </c>
      <c r="C28" s="108">
        <f aca="true" t="shared" si="1" ref="C28:AH28">C10*$B$19</f>
        <v>20469.442271407836</v>
      </c>
      <c r="D28" s="108">
        <f t="shared" si="1"/>
        <v>21088.248004354136</v>
      </c>
      <c r="E28" s="108">
        <f t="shared" si="1"/>
        <v>22228.153301886792</v>
      </c>
      <c r="F28" s="108">
        <f t="shared" si="1"/>
        <v>23628.608381712627</v>
      </c>
      <c r="G28" s="108">
        <f t="shared" si="1"/>
        <v>24833.651124818578</v>
      </c>
      <c r="H28" s="108">
        <f t="shared" si="1"/>
        <v>25989.840783744556</v>
      </c>
      <c r="I28" s="108">
        <f t="shared" si="1"/>
        <v>26576.07779390421</v>
      </c>
      <c r="J28" s="108">
        <f t="shared" si="1"/>
        <v>28285.935740203193</v>
      </c>
      <c r="K28" s="108">
        <f t="shared" si="1"/>
        <v>28872.172750362843</v>
      </c>
      <c r="L28" s="108">
        <f t="shared" si="1"/>
        <v>31086.84589985486</v>
      </c>
      <c r="M28" s="108">
        <f t="shared" si="1"/>
        <v>30484.324528301884</v>
      </c>
      <c r="N28" s="108">
        <f t="shared" si="1"/>
        <v>32324.457365747458</v>
      </c>
      <c r="O28" s="108">
        <f t="shared" si="1"/>
        <v>34946.23955007257</v>
      </c>
      <c r="P28" s="108">
        <f t="shared" si="1"/>
        <v>34962.52391146589</v>
      </c>
      <c r="Q28" s="108">
        <f t="shared" si="1"/>
        <v>36509.53824383164</v>
      </c>
      <c r="R28" s="108">
        <f t="shared" si="1"/>
        <v>42306.77089985486</v>
      </c>
      <c r="S28" s="108">
        <f t="shared" si="1"/>
        <v>47696.89452104499</v>
      </c>
      <c r="T28" s="108">
        <f t="shared" si="1"/>
        <v>48739.09365021771</v>
      </c>
      <c r="U28" s="108">
        <f t="shared" si="1"/>
        <v>48576.250036284466</v>
      </c>
      <c r="V28" s="108">
        <f t="shared" si="1"/>
        <v>52647.34038461538</v>
      </c>
      <c r="W28" s="108">
        <f t="shared" si="1"/>
        <v>53070.733780841794</v>
      </c>
      <c r="X28" s="108">
        <f t="shared" si="1"/>
        <v>53673.25515239477</v>
      </c>
      <c r="Y28" s="108">
        <f t="shared" si="1"/>
        <v>52859.03708272859</v>
      </c>
      <c r="Z28" s="108">
        <f t="shared" si="1"/>
        <v>56490.44967343977</v>
      </c>
      <c r="AA28" s="108">
        <f t="shared" si="1"/>
        <v>57060.40232220609</v>
      </c>
      <c r="AB28" s="108">
        <f t="shared" si="1"/>
        <v>60691.81491291727</v>
      </c>
      <c r="AC28" s="108">
        <f t="shared" si="1"/>
        <v>62027.13254716981</v>
      </c>
      <c r="AD28" s="108">
        <f t="shared" si="1"/>
        <v>63997.540275761974</v>
      </c>
      <c r="AE28" s="108">
        <f t="shared" si="1"/>
        <v>67107.85330188679</v>
      </c>
      <c r="AF28" s="108">
        <f t="shared" si="1"/>
        <v>65837.67311320755</v>
      </c>
      <c r="AG28" s="108">
        <f t="shared" si="1"/>
        <v>67694.09031204644</v>
      </c>
      <c r="AH28" s="108">
        <f t="shared" si="1"/>
        <v>70071.6070754717</v>
      </c>
      <c r="AI28" s="108">
        <f>AI10*$B$19</f>
        <v>71830.31810595065</v>
      </c>
      <c r="AJ28" s="108">
        <f aca="true" t="shared" si="2" ref="AJ28:AO28">AJ10*$B$19</f>
        <v>71683.75885341073</v>
      </c>
      <c r="AK28" s="108">
        <f t="shared" si="2"/>
        <v>72530.54564586357</v>
      </c>
      <c r="AL28" s="108">
        <f t="shared" si="2"/>
        <v>76324.80185050798</v>
      </c>
      <c r="AM28" s="108">
        <f t="shared" si="2"/>
        <v>78376.63138606676</v>
      </c>
      <c r="AN28" s="108">
        <f t="shared" si="2"/>
        <v>82822.26204644411</v>
      </c>
      <c r="AO28" s="108">
        <f t="shared" si="2"/>
        <v>83131.66491291727</v>
      </c>
      <c r="AP28" s="108">
        <v>89759.4</v>
      </c>
      <c r="AQ28" s="108">
        <v>103233.4</v>
      </c>
      <c r="AR28" s="108">
        <v>114025.5</v>
      </c>
      <c r="AS28" s="108">
        <v>126792.70000000001</v>
      </c>
      <c r="AT28" s="108">
        <v>143661.3</v>
      </c>
      <c r="AU28" s="108">
        <v>166943.6</v>
      </c>
      <c r="AV28" s="108">
        <v>191189.4</v>
      </c>
      <c r="AW28" s="108">
        <v>220457.90000000002</v>
      </c>
      <c r="AX28" s="108">
        <v>254629.5</v>
      </c>
      <c r="AY28" s="108">
        <v>268038.2</v>
      </c>
      <c r="AZ28" s="108">
        <v>287446.8</v>
      </c>
      <c r="BA28" s="108">
        <v>313926.5</v>
      </c>
      <c r="BB28" s="108">
        <v>340107.7</v>
      </c>
    </row>
    <row r="29" spans="1:54" ht="12.75">
      <c r="A29" s="104" t="s">
        <v>58</v>
      </c>
      <c r="B29" s="108" t="e">
        <f>B11*$B$20</f>
        <v>#DIV/0!</v>
      </c>
      <c r="C29" s="108" t="e">
        <f aca="true" t="shared" si="3" ref="C29:AH29">C11*$B$20</f>
        <v>#DIV/0!</v>
      </c>
      <c r="D29" s="108" t="e">
        <f t="shared" si="3"/>
        <v>#DIV/0!</v>
      </c>
      <c r="E29" s="108" t="e">
        <f t="shared" si="3"/>
        <v>#DIV/0!</v>
      </c>
      <c r="F29" s="108" t="e">
        <f t="shared" si="3"/>
        <v>#DIV/0!</v>
      </c>
      <c r="G29" s="108" t="e">
        <f t="shared" si="3"/>
        <v>#DIV/0!</v>
      </c>
      <c r="H29" s="108" t="e">
        <f t="shared" si="3"/>
        <v>#DIV/0!</v>
      </c>
      <c r="I29" s="108" t="e">
        <f t="shared" si="3"/>
        <v>#DIV/0!</v>
      </c>
      <c r="J29" s="108" t="e">
        <f t="shared" si="3"/>
        <v>#DIV/0!</v>
      </c>
      <c r="K29" s="108" t="e">
        <f t="shared" si="3"/>
        <v>#DIV/0!</v>
      </c>
      <c r="L29" s="108" t="e">
        <f t="shared" si="3"/>
        <v>#DIV/0!</v>
      </c>
      <c r="M29" s="108" t="e">
        <f t="shared" si="3"/>
        <v>#DIV/0!</v>
      </c>
      <c r="N29" s="108" t="e">
        <f t="shared" si="3"/>
        <v>#DIV/0!</v>
      </c>
      <c r="O29" s="108" t="e">
        <f t="shared" si="3"/>
        <v>#DIV/0!</v>
      </c>
      <c r="P29" s="108" t="e">
        <f t="shared" si="3"/>
        <v>#DIV/0!</v>
      </c>
      <c r="Q29" s="108" t="e">
        <f t="shared" si="3"/>
        <v>#DIV/0!</v>
      </c>
      <c r="R29" s="108" t="e">
        <f t="shared" si="3"/>
        <v>#DIV/0!</v>
      </c>
      <c r="S29" s="108" t="e">
        <f t="shared" si="3"/>
        <v>#DIV/0!</v>
      </c>
      <c r="T29" s="108" t="e">
        <f t="shared" si="3"/>
        <v>#DIV/0!</v>
      </c>
      <c r="U29" s="108" t="e">
        <f t="shared" si="3"/>
        <v>#DIV/0!</v>
      </c>
      <c r="V29" s="108" t="e">
        <f t="shared" si="3"/>
        <v>#DIV/0!</v>
      </c>
      <c r="W29" s="108" t="e">
        <f t="shared" si="3"/>
        <v>#DIV/0!</v>
      </c>
      <c r="X29" s="108" t="e">
        <f t="shared" si="3"/>
        <v>#DIV/0!</v>
      </c>
      <c r="Y29" s="108" t="e">
        <f t="shared" si="3"/>
        <v>#DIV/0!</v>
      </c>
      <c r="Z29" s="108" t="e">
        <f t="shared" si="3"/>
        <v>#DIV/0!</v>
      </c>
      <c r="AA29" s="108" t="e">
        <f t="shared" si="3"/>
        <v>#DIV/0!</v>
      </c>
      <c r="AB29" s="108" t="e">
        <f t="shared" si="3"/>
        <v>#DIV/0!</v>
      </c>
      <c r="AC29" s="108" t="e">
        <f t="shared" si="3"/>
        <v>#DIV/0!</v>
      </c>
      <c r="AD29" s="108" t="e">
        <f t="shared" si="3"/>
        <v>#DIV/0!</v>
      </c>
      <c r="AE29" s="108" t="e">
        <f t="shared" si="3"/>
        <v>#DIV/0!</v>
      </c>
      <c r="AF29" s="108" t="e">
        <f t="shared" si="3"/>
        <v>#DIV/0!</v>
      </c>
      <c r="AG29" s="108" t="e">
        <f t="shared" si="3"/>
        <v>#DIV/0!</v>
      </c>
      <c r="AH29" s="108" t="e">
        <f t="shared" si="3"/>
        <v>#DIV/0!</v>
      </c>
      <c r="AI29" s="108" t="e">
        <f>AI11*$B$20</f>
        <v>#DIV/0!</v>
      </c>
      <c r="AJ29" s="108" t="e">
        <f aca="true" t="shared" si="4" ref="AJ29:AO29">AJ11*$B$20</f>
        <v>#DIV/0!</v>
      </c>
      <c r="AK29" s="108" t="e">
        <f t="shared" si="4"/>
        <v>#DIV/0!</v>
      </c>
      <c r="AL29" s="108" t="e">
        <f t="shared" si="4"/>
        <v>#DIV/0!</v>
      </c>
      <c r="AM29" s="108" t="e">
        <f t="shared" si="4"/>
        <v>#DIV/0!</v>
      </c>
      <c r="AN29" s="108" t="e">
        <f t="shared" si="4"/>
        <v>#DIV/0!</v>
      </c>
      <c r="AO29" s="108" t="e">
        <f t="shared" si="4"/>
        <v>#DIV/0!</v>
      </c>
      <c r="AP29" s="108">
        <v>75458.7</v>
      </c>
      <c r="AQ29" s="108">
        <v>85841.2</v>
      </c>
      <c r="AR29" s="108">
        <v>94682.1</v>
      </c>
      <c r="AS29" s="108">
        <v>105483.1</v>
      </c>
      <c r="AT29" s="108">
        <v>119417.8</v>
      </c>
      <c r="AU29" s="108">
        <v>138421.2</v>
      </c>
      <c r="AV29" s="108">
        <v>160238.4</v>
      </c>
      <c r="AW29" s="108">
        <v>181680.2</v>
      </c>
      <c r="AX29" s="108">
        <v>209717.3</v>
      </c>
      <c r="AY29" s="108">
        <v>216495.7</v>
      </c>
      <c r="AZ29" s="108">
        <v>233795.5</v>
      </c>
      <c r="BA29" s="108">
        <v>260106.4</v>
      </c>
      <c r="BB29" s="108">
        <v>281801.8</v>
      </c>
    </row>
    <row r="30" spans="1:54" ht="12.75">
      <c r="A30" s="104" t="s">
        <v>59</v>
      </c>
      <c r="B30" s="108" t="e">
        <f>B12*$B$21</f>
        <v>#DIV/0!</v>
      </c>
      <c r="C30" s="108" t="e">
        <f aca="true" t="shared" si="5" ref="C30:AH30">C12*$B$21</f>
        <v>#DIV/0!</v>
      </c>
      <c r="D30" s="108" t="e">
        <f t="shared" si="5"/>
        <v>#DIV/0!</v>
      </c>
      <c r="E30" s="108" t="e">
        <f t="shared" si="5"/>
        <v>#DIV/0!</v>
      </c>
      <c r="F30" s="108" t="e">
        <f t="shared" si="5"/>
        <v>#DIV/0!</v>
      </c>
      <c r="G30" s="108" t="e">
        <f t="shared" si="5"/>
        <v>#DIV/0!</v>
      </c>
      <c r="H30" s="108" t="e">
        <f t="shared" si="5"/>
        <v>#DIV/0!</v>
      </c>
      <c r="I30" s="108" t="e">
        <f t="shared" si="5"/>
        <v>#DIV/0!</v>
      </c>
      <c r="J30" s="108" t="e">
        <f t="shared" si="5"/>
        <v>#DIV/0!</v>
      </c>
      <c r="K30" s="108" t="e">
        <f t="shared" si="5"/>
        <v>#DIV/0!</v>
      </c>
      <c r="L30" s="108" t="e">
        <f t="shared" si="5"/>
        <v>#DIV/0!</v>
      </c>
      <c r="M30" s="108" t="e">
        <f t="shared" si="5"/>
        <v>#DIV/0!</v>
      </c>
      <c r="N30" s="108" t="e">
        <f t="shared" si="5"/>
        <v>#DIV/0!</v>
      </c>
      <c r="O30" s="108" t="e">
        <f t="shared" si="5"/>
        <v>#DIV/0!</v>
      </c>
      <c r="P30" s="108" t="e">
        <f t="shared" si="5"/>
        <v>#DIV/0!</v>
      </c>
      <c r="Q30" s="108" t="e">
        <f t="shared" si="5"/>
        <v>#DIV/0!</v>
      </c>
      <c r="R30" s="108" t="e">
        <f t="shared" si="5"/>
        <v>#DIV/0!</v>
      </c>
      <c r="S30" s="108" t="e">
        <f t="shared" si="5"/>
        <v>#DIV/0!</v>
      </c>
      <c r="T30" s="108" t="e">
        <f t="shared" si="5"/>
        <v>#DIV/0!</v>
      </c>
      <c r="U30" s="108" t="e">
        <f t="shared" si="5"/>
        <v>#DIV/0!</v>
      </c>
      <c r="V30" s="108" t="e">
        <f t="shared" si="5"/>
        <v>#DIV/0!</v>
      </c>
      <c r="W30" s="108" t="e">
        <f t="shared" si="5"/>
        <v>#DIV/0!</v>
      </c>
      <c r="X30" s="108" t="e">
        <f t="shared" si="5"/>
        <v>#DIV/0!</v>
      </c>
      <c r="Y30" s="108" t="e">
        <f t="shared" si="5"/>
        <v>#DIV/0!</v>
      </c>
      <c r="Z30" s="108" t="e">
        <f t="shared" si="5"/>
        <v>#DIV/0!</v>
      </c>
      <c r="AA30" s="108" t="e">
        <f t="shared" si="5"/>
        <v>#DIV/0!</v>
      </c>
      <c r="AB30" s="108" t="e">
        <f t="shared" si="5"/>
        <v>#DIV/0!</v>
      </c>
      <c r="AC30" s="108" t="e">
        <f t="shared" si="5"/>
        <v>#DIV/0!</v>
      </c>
      <c r="AD30" s="108" t="e">
        <f t="shared" si="5"/>
        <v>#DIV/0!</v>
      </c>
      <c r="AE30" s="108" t="e">
        <f t="shared" si="5"/>
        <v>#DIV/0!</v>
      </c>
      <c r="AF30" s="108" t="e">
        <f t="shared" si="5"/>
        <v>#DIV/0!</v>
      </c>
      <c r="AG30" s="108" t="e">
        <f t="shared" si="5"/>
        <v>#DIV/0!</v>
      </c>
      <c r="AH30" s="108" t="e">
        <f t="shared" si="5"/>
        <v>#DIV/0!</v>
      </c>
      <c r="AI30" s="108" t="e">
        <f>AI12*$B$21</f>
        <v>#DIV/0!</v>
      </c>
      <c r="AJ30" s="108" t="e">
        <f aca="true" t="shared" si="6" ref="AJ30:AO30">AJ12*$B$21</f>
        <v>#DIV/0!</v>
      </c>
      <c r="AK30" s="108" t="e">
        <f t="shared" si="6"/>
        <v>#DIV/0!</v>
      </c>
      <c r="AL30" s="108" t="e">
        <f t="shared" si="6"/>
        <v>#DIV/0!</v>
      </c>
      <c r="AM30" s="108" t="e">
        <f t="shared" si="6"/>
        <v>#DIV/0!</v>
      </c>
      <c r="AN30" s="108" t="e">
        <f t="shared" si="6"/>
        <v>#DIV/0!</v>
      </c>
      <c r="AO30" s="108" t="e">
        <f t="shared" si="6"/>
        <v>#DIV/0!</v>
      </c>
      <c r="AP30" s="108">
        <v>14300.7</v>
      </c>
      <c r="AQ30" s="108">
        <v>17392.2</v>
      </c>
      <c r="AR30" s="108">
        <v>19343.4</v>
      </c>
      <c r="AS30" s="108">
        <v>21309.6</v>
      </c>
      <c r="AT30" s="108">
        <v>24243.5</v>
      </c>
      <c r="AU30" s="108">
        <v>28522.4</v>
      </c>
      <c r="AV30" s="108">
        <v>30951</v>
      </c>
      <c r="AW30" s="108">
        <v>38777.7</v>
      </c>
      <c r="AX30" s="108">
        <v>44912.2</v>
      </c>
      <c r="AY30" s="108">
        <v>51542.5</v>
      </c>
      <c r="AZ30" s="108">
        <v>53651.3</v>
      </c>
      <c r="BA30" s="108">
        <v>53820.1</v>
      </c>
      <c r="BB30" s="108">
        <v>58305.9</v>
      </c>
    </row>
    <row r="31" spans="1:54" ht="12.75">
      <c r="A31" s="104" t="s">
        <v>60</v>
      </c>
      <c r="B31" s="108">
        <f aca="true" t="shared" si="7" ref="B31:AH31">B13*$B$22</f>
        <v>5013.633431661751</v>
      </c>
      <c r="C31" s="108">
        <f t="shared" si="7"/>
        <v>4776.301671583088</v>
      </c>
      <c r="D31" s="108">
        <f t="shared" si="7"/>
        <v>5725.628711897739</v>
      </c>
      <c r="E31" s="108">
        <f t="shared" si="7"/>
        <v>6556.289872173059</v>
      </c>
      <c r="F31" s="108">
        <f t="shared" si="7"/>
        <v>6704.622222222223</v>
      </c>
      <c r="G31" s="108">
        <f t="shared" si="7"/>
        <v>6808.454867256638</v>
      </c>
      <c r="H31" s="108">
        <f t="shared" si="7"/>
        <v>7401.784267453295</v>
      </c>
      <c r="I31" s="108">
        <f t="shared" si="7"/>
        <v>9077.93982300885</v>
      </c>
      <c r="J31" s="108">
        <f t="shared" si="7"/>
        <v>9018.606882989185</v>
      </c>
      <c r="K31" s="108">
        <f t="shared" si="7"/>
        <v>9300.438348082596</v>
      </c>
      <c r="L31" s="108">
        <f t="shared" si="7"/>
        <v>8054.446607669618</v>
      </c>
      <c r="M31" s="108">
        <f t="shared" si="7"/>
        <v>6541.456637168142</v>
      </c>
      <c r="N31" s="108">
        <f t="shared" si="7"/>
        <v>6407.957522123895</v>
      </c>
      <c r="O31" s="108">
        <f t="shared" si="7"/>
        <v>8128.6127826942</v>
      </c>
      <c r="P31" s="108">
        <f t="shared" si="7"/>
        <v>10857.92802359882</v>
      </c>
      <c r="Q31" s="108">
        <f t="shared" si="7"/>
        <v>8499.44365781711</v>
      </c>
      <c r="R31" s="108">
        <f t="shared" si="7"/>
        <v>9107.606293018684</v>
      </c>
      <c r="S31" s="108">
        <f t="shared" si="7"/>
        <v>12267.085349065881</v>
      </c>
      <c r="T31" s="108">
        <f t="shared" si="7"/>
        <v>15204.065880039334</v>
      </c>
      <c r="U31" s="108">
        <f t="shared" si="7"/>
        <v>15723.229105211409</v>
      </c>
      <c r="V31" s="108">
        <f t="shared" si="7"/>
        <v>14210.239134709933</v>
      </c>
      <c r="W31" s="108">
        <f t="shared" si="7"/>
        <v>11970.420648967553</v>
      </c>
      <c r="X31" s="108">
        <f t="shared" si="7"/>
        <v>7846.781317600788</v>
      </c>
      <c r="Y31" s="108">
        <f t="shared" si="7"/>
        <v>8262.111897738447</v>
      </c>
      <c r="Z31" s="108">
        <f t="shared" si="7"/>
        <v>10338.764798426746</v>
      </c>
      <c r="AA31" s="108">
        <f t="shared" si="7"/>
        <v>10976.593903638153</v>
      </c>
      <c r="AB31" s="108">
        <f t="shared" si="7"/>
        <v>8840.608062930189</v>
      </c>
      <c r="AC31" s="108">
        <f t="shared" si="7"/>
        <v>11525.42359882006</v>
      </c>
      <c r="AD31" s="108">
        <f t="shared" si="7"/>
        <v>14744.235594886924</v>
      </c>
      <c r="AE31" s="108">
        <f t="shared" si="7"/>
        <v>14195.405899705016</v>
      </c>
      <c r="AF31" s="108">
        <f t="shared" si="7"/>
        <v>14655.236184857426</v>
      </c>
      <c r="AG31" s="108">
        <f t="shared" si="7"/>
        <v>17280.71878072763</v>
      </c>
      <c r="AH31" s="108">
        <f t="shared" si="7"/>
        <v>19431.537856440515</v>
      </c>
      <c r="AI31" s="108">
        <f>AI13*$B$22</f>
        <v>25112.666863323506</v>
      </c>
      <c r="AJ31" s="108">
        <f aca="true" t="shared" si="8" ref="AJ31:AO31">AJ13*$B$22</f>
        <v>26951.98800393314</v>
      </c>
      <c r="AK31" s="108">
        <f t="shared" si="8"/>
        <v>27752.98269419863</v>
      </c>
      <c r="AL31" s="108">
        <f t="shared" si="8"/>
        <v>26165.82654867257</v>
      </c>
      <c r="AM31" s="108">
        <f t="shared" si="8"/>
        <v>28227.646214355955</v>
      </c>
      <c r="AN31" s="108">
        <f t="shared" si="8"/>
        <v>28776.47590953786</v>
      </c>
      <c r="AO31" s="108">
        <f t="shared" si="8"/>
        <v>31105.29380530974</v>
      </c>
      <c r="AP31" s="108">
        <v>30170.800000000003</v>
      </c>
      <c r="AQ31" s="108">
        <v>30789.2</v>
      </c>
      <c r="AR31" s="108">
        <v>31333.8</v>
      </c>
      <c r="AS31" s="108">
        <v>36105.6</v>
      </c>
      <c r="AT31" s="108">
        <v>47912.100000000006</v>
      </c>
      <c r="AU31" s="108">
        <v>50756.8</v>
      </c>
      <c r="AV31" s="108">
        <v>58465.6</v>
      </c>
      <c r="AW31" s="108">
        <v>78631.09999999999</v>
      </c>
      <c r="AX31" s="108">
        <v>94643.2</v>
      </c>
      <c r="AY31" s="108">
        <v>56779.2</v>
      </c>
      <c r="AZ31" s="108">
        <v>65483.2</v>
      </c>
      <c r="BA31" s="108">
        <v>87107.2</v>
      </c>
      <c r="BB31" s="108">
        <v>93619.00000000001</v>
      </c>
    </row>
    <row r="32" spans="1:54" ht="12.75">
      <c r="A32" s="104" t="s">
        <v>43</v>
      </c>
      <c r="B32" s="108">
        <f aca="true" t="shared" si="9" ref="B32:AH32">B14*$B$23</f>
        <v>12381.604528301887</v>
      </c>
      <c r="C32" s="108">
        <f t="shared" si="9"/>
        <v>13157.394285714285</v>
      </c>
      <c r="D32" s="108">
        <f t="shared" si="9"/>
        <v>13778.026091644204</v>
      </c>
      <c r="E32" s="108">
        <f t="shared" si="9"/>
        <v>14522.784258760108</v>
      </c>
      <c r="F32" s="108">
        <f t="shared" si="9"/>
        <v>15515.795148247978</v>
      </c>
      <c r="G32" s="108">
        <f t="shared" si="9"/>
        <v>21256.63935309973</v>
      </c>
      <c r="H32" s="108">
        <f t="shared" si="9"/>
        <v>24483.92474393531</v>
      </c>
      <c r="I32" s="108">
        <f t="shared" si="9"/>
        <v>25538.998814016173</v>
      </c>
      <c r="J32" s="108">
        <f t="shared" si="9"/>
        <v>30659.211212938004</v>
      </c>
      <c r="K32" s="108">
        <f t="shared" si="9"/>
        <v>29355.884420485174</v>
      </c>
      <c r="L32" s="108">
        <f t="shared" si="9"/>
        <v>29821.358274932612</v>
      </c>
      <c r="M32" s="108">
        <f t="shared" si="9"/>
        <v>33762.3702425876</v>
      </c>
      <c r="N32" s="108">
        <f t="shared" si="9"/>
        <v>33824.43342318059</v>
      </c>
      <c r="O32" s="108">
        <f t="shared" si="9"/>
        <v>37268.93994609165</v>
      </c>
      <c r="P32" s="108">
        <f t="shared" si="9"/>
        <v>33576.180700808625</v>
      </c>
      <c r="Q32" s="108">
        <f t="shared" si="9"/>
        <v>34879.50749326145</v>
      </c>
      <c r="R32" s="108">
        <f t="shared" si="9"/>
        <v>35251.88657681941</v>
      </c>
      <c r="S32" s="108">
        <f t="shared" si="9"/>
        <v>35158.79180592992</v>
      </c>
      <c r="T32" s="108">
        <f t="shared" si="9"/>
        <v>43320.100053908354</v>
      </c>
      <c r="U32" s="108">
        <f t="shared" si="9"/>
        <v>49371.26016172507</v>
      </c>
      <c r="V32" s="108">
        <f t="shared" si="9"/>
        <v>46733.57498652291</v>
      </c>
      <c r="W32" s="108">
        <f t="shared" si="9"/>
        <v>48067.933369272236</v>
      </c>
      <c r="X32" s="108">
        <f t="shared" si="9"/>
        <v>43164.94210242588</v>
      </c>
      <c r="Y32" s="108">
        <f t="shared" si="9"/>
        <v>43475.25800539083</v>
      </c>
      <c r="Z32" s="108">
        <f t="shared" si="9"/>
        <v>43289.06846361186</v>
      </c>
      <c r="AA32" s="108">
        <f t="shared" si="9"/>
        <v>46547.38544474394</v>
      </c>
      <c r="AB32" s="108">
        <f t="shared" si="9"/>
        <v>47385.238382749325</v>
      </c>
      <c r="AC32" s="108">
        <f t="shared" si="9"/>
        <v>48533.407223719674</v>
      </c>
      <c r="AD32" s="108">
        <f t="shared" si="9"/>
        <v>48098.96495956873</v>
      </c>
      <c r="AE32" s="108">
        <f t="shared" si="9"/>
        <v>50550.46059299191</v>
      </c>
      <c r="AF32" s="108">
        <f t="shared" si="9"/>
        <v>50798.71331536388</v>
      </c>
      <c r="AG32" s="108">
        <f t="shared" si="9"/>
        <v>49774.67083557951</v>
      </c>
      <c r="AH32" s="108">
        <f t="shared" si="9"/>
        <v>53746.714393530994</v>
      </c>
      <c r="AI32" s="108">
        <f>AI14*$B$23</f>
        <v>53157.11417789757</v>
      </c>
      <c r="AJ32" s="108">
        <f aca="true" t="shared" si="10" ref="AJ32:AO32">AJ14*$B$23</f>
        <v>47788.649056603776</v>
      </c>
      <c r="AK32" s="108">
        <f t="shared" si="10"/>
        <v>54274.25142857143</v>
      </c>
      <c r="AL32" s="108">
        <f t="shared" si="10"/>
        <v>58649.70566037736</v>
      </c>
      <c r="AM32" s="108">
        <f t="shared" si="10"/>
        <v>59425.49541778976</v>
      </c>
      <c r="AN32" s="108">
        <f t="shared" si="10"/>
        <v>60356.44312668464</v>
      </c>
      <c r="AO32" s="108">
        <f t="shared" si="10"/>
        <v>53622.58803234501</v>
      </c>
      <c r="AP32" s="108">
        <v>57563.6</v>
      </c>
      <c r="AQ32" s="108">
        <v>60844</v>
      </c>
      <c r="AR32" s="108">
        <v>68110.3</v>
      </c>
      <c r="AS32" s="108">
        <v>77255.9</v>
      </c>
      <c r="AT32" s="108">
        <v>94357.5</v>
      </c>
      <c r="AU32" s="108">
        <v>108421.7</v>
      </c>
      <c r="AV32" s="108">
        <v>115634</v>
      </c>
      <c r="AW32" s="108">
        <v>124979.4</v>
      </c>
      <c r="AX32" s="108">
        <v>134686.2</v>
      </c>
      <c r="AY32" s="108">
        <v>108958.1</v>
      </c>
      <c r="AZ32" s="108">
        <v>136950</v>
      </c>
      <c r="BA32" s="108">
        <v>171727.5</v>
      </c>
      <c r="BB32" s="108">
        <v>182440.7</v>
      </c>
    </row>
    <row r="33" spans="1:54" ht="12.75">
      <c r="A33" s="104" t="s">
        <v>44</v>
      </c>
      <c r="B33" s="108">
        <f aca="true" t="shared" si="11" ref="B33:AH33">B15*$B$24</f>
        <v>12552.682147591691</v>
      </c>
      <c r="C33" s="108">
        <f t="shared" si="11"/>
        <v>12990.930402121077</v>
      </c>
      <c r="D33" s="108">
        <f t="shared" si="11"/>
        <v>14274.371718957136</v>
      </c>
      <c r="E33" s="108">
        <f t="shared" si="11"/>
        <v>17279.502607158636</v>
      </c>
      <c r="F33" s="108">
        <f t="shared" si="11"/>
        <v>18062.08877596111</v>
      </c>
      <c r="G33" s="108">
        <f t="shared" si="11"/>
        <v>20503.75762262483</v>
      </c>
      <c r="H33" s="108">
        <f t="shared" si="11"/>
        <v>23508.888510826335</v>
      </c>
      <c r="I33" s="108">
        <f t="shared" si="11"/>
        <v>26169.68148475475</v>
      </c>
      <c r="J33" s="108">
        <f t="shared" si="11"/>
        <v>29393.936500220945</v>
      </c>
      <c r="K33" s="108">
        <f t="shared" si="11"/>
        <v>29550.453733981438</v>
      </c>
      <c r="L33" s="108">
        <f t="shared" si="11"/>
        <v>31616.48121961997</v>
      </c>
      <c r="M33" s="108">
        <f t="shared" si="11"/>
        <v>28235.70897039328</v>
      </c>
      <c r="N33" s="108">
        <f t="shared" si="11"/>
        <v>27046.17799381352</v>
      </c>
      <c r="O33" s="108">
        <f t="shared" si="11"/>
        <v>32680.798409191335</v>
      </c>
      <c r="P33" s="108">
        <f t="shared" si="11"/>
        <v>35842.446531153335</v>
      </c>
      <c r="Q33" s="108">
        <f t="shared" si="11"/>
        <v>33275.56389748122</v>
      </c>
      <c r="R33" s="108">
        <f t="shared" si="11"/>
        <v>36625.03269995581</v>
      </c>
      <c r="S33" s="108">
        <f t="shared" si="11"/>
        <v>43230.059964648695</v>
      </c>
      <c r="T33" s="108">
        <f t="shared" si="11"/>
        <v>48676.859699513916</v>
      </c>
      <c r="U33" s="108">
        <f t="shared" si="11"/>
        <v>49928.99756959787</v>
      </c>
      <c r="V33" s="108">
        <f t="shared" si="11"/>
        <v>51055.92165267344</v>
      </c>
      <c r="W33" s="108">
        <f t="shared" si="11"/>
        <v>45264.784003535126</v>
      </c>
      <c r="X33" s="108">
        <f t="shared" si="11"/>
        <v>34590.30866106937</v>
      </c>
      <c r="Y33" s="108">
        <f t="shared" si="11"/>
        <v>35404.198276623945</v>
      </c>
      <c r="Z33" s="108">
        <f t="shared" si="11"/>
        <v>41038.81869200176</v>
      </c>
      <c r="AA33" s="108">
        <f t="shared" si="11"/>
        <v>41195.33592576226</v>
      </c>
      <c r="AB33" s="108">
        <f t="shared" si="11"/>
        <v>43511.79098541758</v>
      </c>
      <c r="AC33" s="108">
        <f t="shared" si="11"/>
        <v>44482.19783473265</v>
      </c>
      <c r="AD33" s="108">
        <f t="shared" si="11"/>
        <v>47800.363190455144</v>
      </c>
      <c r="AE33" s="108">
        <f t="shared" si="11"/>
        <v>48395.12867874502</v>
      </c>
      <c r="AF33" s="108">
        <f t="shared" si="11"/>
        <v>47017.77702165267</v>
      </c>
      <c r="AG33" s="108">
        <f t="shared" si="11"/>
        <v>49835.08722934158</v>
      </c>
      <c r="AH33" s="108">
        <f t="shared" si="11"/>
        <v>53560.19739284136</v>
      </c>
      <c r="AI33" s="108">
        <f>AI15*$B$24</f>
        <v>57347.91444984533</v>
      </c>
      <c r="AJ33" s="108">
        <f aca="true" t="shared" si="12" ref="AJ33:AO33">AJ15*$B$24</f>
        <v>57973.98338488732</v>
      </c>
      <c r="AK33" s="108">
        <f t="shared" si="12"/>
        <v>60290.43844454264</v>
      </c>
      <c r="AL33" s="108">
        <f t="shared" si="12"/>
        <v>61761.70044189129</v>
      </c>
      <c r="AM33" s="108">
        <f t="shared" si="12"/>
        <v>60885.20393283252</v>
      </c>
      <c r="AN33" s="108">
        <f t="shared" si="12"/>
        <v>65455.50715863897</v>
      </c>
      <c r="AO33" s="108">
        <f t="shared" si="12"/>
        <v>68241.51391957578</v>
      </c>
      <c r="AP33" s="108">
        <v>70839.7</v>
      </c>
      <c r="AQ33" s="108">
        <v>76450.8</v>
      </c>
      <c r="AR33" s="108">
        <v>84303</v>
      </c>
      <c r="AS33" s="108">
        <v>97336.4</v>
      </c>
      <c r="AT33" s="108">
        <v>124423.4</v>
      </c>
      <c r="AU33" s="108">
        <v>142374.7</v>
      </c>
      <c r="AV33" s="108">
        <v>159001</v>
      </c>
      <c r="AW33" s="108">
        <v>190501.2</v>
      </c>
      <c r="AX33" s="108">
        <v>221542</v>
      </c>
      <c r="AY33" s="108">
        <v>158143.3</v>
      </c>
      <c r="AZ33" s="108">
        <v>190594.1</v>
      </c>
      <c r="BA33" s="108">
        <v>237733.1</v>
      </c>
      <c r="BB33" s="108">
        <v>254123.2</v>
      </c>
    </row>
    <row r="34" spans="1:54" ht="12.75">
      <c r="A34" s="104" t="s">
        <v>45</v>
      </c>
      <c r="B34" s="108">
        <f aca="true" t="shared" si="13" ref="B34:AH34">B16*$B$25</f>
        <v>23085.00126085738</v>
      </c>
      <c r="C34" s="108">
        <f t="shared" si="13"/>
        <v>23727.49644158027</v>
      </c>
      <c r="D34" s="108">
        <f t="shared" si="13"/>
        <v>24922.83631269263</v>
      </c>
      <c r="E34" s="108">
        <f t="shared" si="13"/>
        <v>25729.69072569347</v>
      </c>
      <c r="F34" s="108">
        <f t="shared" si="13"/>
        <v>27283.632558139532</v>
      </c>
      <c r="G34" s="108">
        <f t="shared" si="13"/>
        <v>30092.68125525357</v>
      </c>
      <c r="H34" s="108">
        <f t="shared" si="13"/>
        <v>31885.691061922105</v>
      </c>
      <c r="I34" s="108">
        <f t="shared" si="13"/>
        <v>33349.982404034745</v>
      </c>
      <c r="J34" s="108">
        <f t="shared" si="13"/>
        <v>35770.545643037265</v>
      </c>
      <c r="K34" s="108">
        <f t="shared" si="13"/>
        <v>35890.079630148495</v>
      </c>
      <c r="L34" s="108">
        <f t="shared" si="13"/>
        <v>35905.0213785374</v>
      </c>
      <c r="M34" s="108">
        <f t="shared" si="13"/>
        <v>37339.429223872234</v>
      </c>
      <c r="N34" s="108">
        <f t="shared" si="13"/>
        <v>39491.04099187447</v>
      </c>
      <c r="O34" s="108">
        <f t="shared" si="13"/>
        <v>42598.9246567666</v>
      </c>
      <c r="P34" s="108">
        <f t="shared" si="13"/>
        <v>42075.96346315494</v>
      </c>
      <c r="Q34" s="108">
        <f t="shared" si="13"/>
        <v>42972.46836648921</v>
      </c>
      <c r="R34" s="108">
        <f t="shared" si="13"/>
        <v>47484.87637993835</v>
      </c>
      <c r="S34" s="108">
        <f t="shared" si="13"/>
        <v>52415.65334827683</v>
      </c>
      <c r="T34" s="108">
        <f t="shared" si="13"/>
        <v>57660.20703278229</v>
      </c>
      <c r="U34" s="108">
        <f t="shared" si="13"/>
        <v>60349.72174278509</v>
      </c>
      <c r="V34" s="108">
        <f t="shared" si="13"/>
        <v>60753.14894928551</v>
      </c>
      <c r="W34" s="108">
        <f t="shared" si="13"/>
        <v>62292.14903334267</v>
      </c>
      <c r="X34" s="108">
        <f t="shared" si="13"/>
        <v>61425.527626786214</v>
      </c>
      <c r="Y34" s="108">
        <f t="shared" si="13"/>
        <v>60857.74118800784</v>
      </c>
      <c r="Z34" s="108">
        <f t="shared" si="13"/>
        <v>63502.43065284393</v>
      </c>
      <c r="AA34" s="108">
        <f t="shared" si="13"/>
        <v>66162.06186606892</v>
      </c>
      <c r="AB34" s="108">
        <f t="shared" si="13"/>
        <v>66640.19781451387</v>
      </c>
      <c r="AC34" s="108">
        <f t="shared" si="13"/>
        <v>70659.52813112916</v>
      </c>
      <c r="AD34" s="108">
        <f t="shared" si="13"/>
        <v>73916.82927991034</v>
      </c>
      <c r="AE34" s="108">
        <f t="shared" si="13"/>
        <v>77114.36343513589</v>
      </c>
      <c r="AF34" s="108">
        <f t="shared" si="13"/>
        <v>77189.07217708041</v>
      </c>
      <c r="AG34" s="108">
        <f t="shared" si="13"/>
        <v>79699.28590641636</v>
      </c>
      <c r="AH34" s="108">
        <f t="shared" si="13"/>
        <v>84181.81042308769</v>
      </c>
      <c r="AI34" s="108">
        <f>AI16*$B$25</f>
        <v>89426.36410759315</v>
      </c>
      <c r="AJ34" s="108">
        <f aca="true" t="shared" si="14" ref="AJ34:AO34">AJ16*$B$25</f>
        <v>88260.90773325862</v>
      </c>
      <c r="AK34" s="108">
        <f t="shared" si="14"/>
        <v>91861.86909498458</v>
      </c>
      <c r="AL34" s="108">
        <f t="shared" si="14"/>
        <v>95149.05374054356</v>
      </c>
      <c r="AM34" s="108">
        <f t="shared" si="14"/>
        <v>99900.52972821517</v>
      </c>
      <c r="AN34" s="108">
        <f t="shared" si="14"/>
        <v>102799.22891566265</v>
      </c>
      <c r="AO34" s="108">
        <f t="shared" si="14"/>
        <v>100856.80162510506</v>
      </c>
      <c r="AP34" s="108">
        <v>106654.2</v>
      </c>
      <c r="AQ34" s="108">
        <v>118415.7</v>
      </c>
      <c r="AR34" s="108">
        <v>129166.6</v>
      </c>
      <c r="AS34" s="108">
        <v>142817.8</v>
      </c>
      <c r="AT34" s="108">
        <v>161507.5</v>
      </c>
      <c r="AU34" s="108">
        <v>183747.4</v>
      </c>
      <c r="AV34" s="108">
        <v>206287.99999999997</v>
      </c>
      <c r="AW34" s="108">
        <v>233567.2</v>
      </c>
      <c r="AX34" s="108">
        <v>262416.9</v>
      </c>
      <c r="AY34" s="108">
        <v>275632.2</v>
      </c>
      <c r="AZ34" s="108">
        <v>299286</v>
      </c>
      <c r="BA34" s="108">
        <v>335027.8</v>
      </c>
      <c r="BB34" s="108">
        <v>362044.2</v>
      </c>
    </row>
    <row r="35" ht="13.5" thickBot="1"/>
    <row r="36" spans="1:54" s="1" customFormat="1" ht="12.75">
      <c r="A36" s="103" t="s">
        <v>63</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row>
    <row r="37" spans="1:54" ht="12.75">
      <c r="A37" s="104" t="s">
        <v>40</v>
      </c>
      <c r="B37" s="108" t="s">
        <v>1</v>
      </c>
      <c r="C37" s="108">
        <f aca="true" t="shared" si="15" ref="C37:BB41">(C28/B28-1)*100</f>
        <v>3.970223325062028</v>
      </c>
      <c r="D37" s="108">
        <f t="shared" si="15"/>
        <v>3.023070803500416</v>
      </c>
      <c r="E37" s="108">
        <f t="shared" si="15"/>
        <v>5.405405405405395</v>
      </c>
      <c r="F37" s="108">
        <f t="shared" si="15"/>
        <v>6.3003663003663</v>
      </c>
      <c r="G37" s="108">
        <f t="shared" si="15"/>
        <v>5.09993108201241</v>
      </c>
      <c r="H37" s="108">
        <f t="shared" si="15"/>
        <v>4.655737704918028</v>
      </c>
      <c r="I37" s="108">
        <f t="shared" si="15"/>
        <v>2.2556390977443774</v>
      </c>
      <c r="J37" s="108">
        <f t="shared" si="15"/>
        <v>6.433823529411753</v>
      </c>
      <c r="K37" s="108">
        <f t="shared" si="15"/>
        <v>2.072538860103612</v>
      </c>
      <c r="L37" s="108">
        <f t="shared" si="15"/>
        <v>7.670614777213758</v>
      </c>
      <c r="M37" s="108">
        <f t="shared" si="15"/>
        <v>-1.9381875327396547</v>
      </c>
      <c r="N37" s="108">
        <f t="shared" si="15"/>
        <v>6.036324786324787</v>
      </c>
      <c r="O37" s="108">
        <f t="shared" si="15"/>
        <v>8.110831234256931</v>
      </c>
      <c r="P37" s="108">
        <f t="shared" si="15"/>
        <v>0.04659832246038942</v>
      </c>
      <c r="Q37" s="108">
        <f t="shared" si="15"/>
        <v>4.424778761061954</v>
      </c>
      <c r="R37" s="108">
        <f t="shared" si="15"/>
        <v>15.878679750223036</v>
      </c>
      <c r="S37" s="108">
        <f t="shared" si="15"/>
        <v>12.740569668976121</v>
      </c>
      <c r="T37" s="108">
        <f t="shared" si="15"/>
        <v>2.1850460908159786</v>
      </c>
      <c r="U37" s="108">
        <f t="shared" si="15"/>
        <v>-0.3341129301704049</v>
      </c>
      <c r="V37" s="108">
        <f t="shared" si="15"/>
        <v>8.380824673147846</v>
      </c>
      <c r="W37" s="108">
        <f t="shared" si="15"/>
        <v>0.8042066192391006</v>
      </c>
      <c r="X37" s="108">
        <f t="shared" si="15"/>
        <v>1.1353175820803862</v>
      </c>
      <c r="Y37" s="108">
        <f t="shared" si="15"/>
        <v>-1.5169902912621325</v>
      </c>
      <c r="Z37" s="108">
        <f t="shared" si="15"/>
        <v>6.869993838570565</v>
      </c>
      <c r="AA37" s="108">
        <f t="shared" si="15"/>
        <v>1.0089362928797918</v>
      </c>
      <c r="AB37" s="108">
        <f t="shared" si="15"/>
        <v>6.364155251141557</v>
      </c>
      <c r="AC37" s="108">
        <f t="shared" si="15"/>
        <v>2.2001609873893324</v>
      </c>
      <c r="AD37" s="108">
        <f t="shared" si="15"/>
        <v>3.176686794434236</v>
      </c>
      <c r="AE37" s="108">
        <f t="shared" si="15"/>
        <v>4.860050890585232</v>
      </c>
      <c r="AF37" s="108">
        <f t="shared" si="15"/>
        <v>-1.8927444794952564</v>
      </c>
      <c r="AG37" s="108">
        <f t="shared" si="15"/>
        <v>2.8196883502349612</v>
      </c>
      <c r="AH37" s="108">
        <f t="shared" si="15"/>
        <v>3.512148183786401</v>
      </c>
      <c r="AI37" s="108">
        <f t="shared" si="15"/>
        <v>2.509876830118518</v>
      </c>
      <c r="AJ37" s="108">
        <f t="shared" si="15"/>
        <v>-0.20403536613012863</v>
      </c>
      <c r="AK37" s="108">
        <f t="shared" si="15"/>
        <v>1.1812812358019231</v>
      </c>
      <c r="AL37" s="108">
        <f t="shared" si="15"/>
        <v>5.23125280646608</v>
      </c>
      <c r="AM37" s="108">
        <f t="shared" si="15"/>
        <v>2.6882867505867214</v>
      </c>
      <c r="AN37" s="108">
        <f t="shared" si="15"/>
        <v>5.672137959692503</v>
      </c>
      <c r="AO37" s="108">
        <f t="shared" si="15"/>
        <v>0.37357451828550214</v>
      </c>
      <c r="AP37" s="108">
        <f t="shared" si="15"/>
        <v>7.972575905974533</v>
      </c>
      <c r="AQ37" s="108">
        <f t="shared" si="15"/>
        <v>15.01124116248549</v>
      </c>
      <c r="AR37" s="108">
        <f t="shared" si="15"/>
        <v>10.454077846898402</v>
      </c>
      <c r="AS37" s="108">
        <f t="shared" si="15"/>
        <v>11.196793699654917</v>
      </c>
      <c r="AT37" s="108">
        <f t="shared" si="15"/>
        <v>13.304078231633198</v>
      </c>
      <c r="AU37" s="108">
        <f t="shared" si="15"/>
        <v>16.206382651416916</v>
      </c>
      <c r="AV37" s="108">
        <f t="shared" si="15"/>
        <v>14.523348004954961</v>
      </c>
      <c r="AW37" s="108">
        <f t="shared" si="15"/>
        <v>15.308641587870465</v>
      </c>
      <c r="AX37" s="108">
        <f t="shared" si="15"/>
        <v>15.500283727641406</v>
      </c>
      <c r="AY37" s="108">
        <f t="shared" si="15"/>
        <v>5.265964862673034</v>
      </c>
      <c r="AZ37" s="108">
        <f t="shared" si="15"/>
        <v>7.240982815136032</v>
      </c>
      <c r="BA37" s="108">
        <f t="shared" si="15"/>
        <v>9.212035061792312</v>
      </c>
      <c r="BB37" s="108">
        <f t="shared" si="15"/>
        <v>8.339913960751954</v>
      </c>
    </row>
    <row r="38" spans="1:54" ht="12.75">
      <c r="A38" s="104" t="s">
        <v>58</v>
      </c>
      <c r="B38" s="108" t="s">
        <v>1</v>
      </c>
      <c r="C38" s="108" t="e">
        <f t="shared" si="15"/>
        <v>#DIV/0!</v>
      </c>
      <c r="D38" s="108" t="e">
        <f t="shared" si="15"/>
        <v>#DIV/0!</v>
      </c>
      <c r="E38" s="108" t="e">
        <f t="shared" si="15"/>
        <v>#DIV/0!</v>
      </c>
      <c r="F38" s="108" t="e">
        <f t="shared" si="15"/>
        <v>#DIV/0!</v>
      </c>
      <c r="G38" s="108" t="e">
        <f t="shared" si="15"/>
        <v>#DIV/0!</v>
      </c>
      <c r="H38" s="108" t="e">
        <f t="shared" si="15"/>
        <v>#DIV/0!</v>
      </c>
      <c r="I38" s="108" t="e">
        <f t="shared" si="15"/>
        <v>#DIV/0!</v>
      </c>
      <c r="J38" s="108" t="e">
        <f t="shared" si="15"/>
        <v>#DIV/0!</v>
      </c>
      <c r="K38" s="108" t="e">
        <f t="shared" si="15"/>
        <v>#DIV/0!</v>
      </c>
      <c r="L38" s="108" t="e">
        <f t="shared" si="15"/>
        <v>#DIV/0!</v>
      </c>
      <c r="M38" s="108" t="e">
        <f t="shared" si="15"/>
        <v>#DIV/0!</v>
      </c>
      <c r="N38" s="108" t="e">
        <f t="shared" si="15"/>
        <v>#DIV/0!</v>
      </c>
      <c r="O38" s="108" t="e">
        <f t="shared" si="15"/>
        <v>#DIV/0!</v>
      </c>
      <c r="P38" s="108" t="e">
        <f t="shared" si="15"/>
        <v>#DIV/0!</v>
      </c>
      <c r="Q38" s="108" t="e">
        <f t="shared" si="15"/>
        <v>#DIV/0!</v>
      </c>
      <c r="R38" s="108" t="e">
        <f t="shared" si="15"/>
        <v>#DIV/0!</v>
      </c>
      <c r="S38" s="108" t="e">
        <f t="shared" si="15"/>
        <v>#DIV/0!</v>
      </c>
      <c r="T38" s="108" t="e">
        <f t="shared" si="15"/>
        <v>#DIV/0!</v>
      </c>
      <c r="U38" s="108" t="e">
        <f t="shared" si="15"/>
        <v>#DIV/0!</v>
      </c>
      <c r="V38" s="108" t="e">
        <f t="shared" si="15"/>
        <v>#DIV/0!</v>
      </c>
      <c r="W38" s="108" t="e">
        <f t="shared" si="15"/>
        <v>#DIV/0!</v>
      </c>
      <c r="X38" s="108" t="e">
        <f t="shared" si="15"/>
        <v>#DIV/0!</v>
      </c>
      <c r="Y38" s="108" t="e">
        <f t="shared" si="15"/>
        <v>#DIV/0!</v>
      </c>
      <c r="Z38" s="108" t="e">
        <f t="shared" si="15"/>
        <v>#DIV/0!</v>
      </c>
      <c r="AA38" s="108" t="e">
        <f t="shared" si="15"/>
        <v>#DIV/0!</v>
      </c>
      <c r="AB38" s="108" t="e">
        <f t="shared" si="15"/>
        <v>#DIV/0!</v>
      </c>
      <c r="AC38" s="108" t="e">
        <f t="shared" si="15"/>
        <v>#DIV/0!</v>
      </c>
      <c r="AD38" s="108" t="e">
        <f t="shared" si="15"/>
        <v>#DIV/0!</v>
      </c>
      <c r="AE38" s="108" t="e">
        <f t="shared" si="15"/>
        <v>#DIV/0!</v>
      </c>
      <c r="AF38" s="108" t="e">
        <f t="shared" si="15"/>
        <v>#DIV/0!</v>
      </c>
      <c r="AG38" s="108" t="e">
        <f t="shared" si="15"/>
        <v>#DIV/0!</v>
      </c>
      <c r="AH38" s="108" t="e">
        <f t="shared" si="15"/>
        <v>#DIV/0!</v>
      </c>
      <c r="AI38" s="108" t="e">
        <f t="shared" si="15"/>
        <v>#DIV/0!</v>
      </c>
      <c r="AJ38" s="108" t="e">
        <f t="shared" si="15"/>
        <v>#DIV/0!</v>
      </c>
      <c r="AK38" s="108" t="e">
        <f t="shared" si="15"/>
        <v>#DIV/0!</v>
      </c>
      <c r="AL38" s="108" t="e">
        <f t="shared" si="15"/>
        <v>#DIV/0!</v>
      </c>
      <c r="AM38" s="108" t="e">
        <f t="shared" si="15"/>
        <v>#DIV/0!</v>
      </c>
      <c r="AN38" s="108" t="e">
        <f t="shared" si="15"/>
        <v>#DIV/0!</v>
      </c>
      <c r="AO38" s="108" t="e">
        <f t="shared" si="15"/>
        <v>#DIV/0!</v>
      </c>
      <c r="AP38" s="108" t="e">
        <f t="shared" si="15"/>
        <v>#DIV/0!</v>
      </c>
      <c r="AQ38" s="108">
        <f t="shared" si="15"/>
        <v>13.759182175150109</v>
      </c>
      <c r="AR38" s="108">
        <f t="shared" si="15"/>
        <v>10.29913374929523</v>
      </c>
      <c r="AS38" s="108">
        <f t="shared" si="15"/>
        <v>11.407647274405619</v>
      </c>
      <c r="AT38" s="108">
        <f t="shared" si="15"/>
        <v>13.210362607849024</v>
      </c>
      <c r="AU38" s="108">
        <f t="shared" si="15"/>
        <v>15.913373048239055</v>
      </c>
      <c r="AV38" s="108">
        <f t="shared" si="15"/>
        <v>15.761458504911086</v>
      </c>
      <c r="AW38" s="108">
        <f t="shared" si="15"/>
        <v>13.38118703132334</v>
      </c>
      <c r="AX38" s="108">
        <f t="shared" si="15"/>
        <v>15.432116433161113</v>
      </c>
      <c r="AY38" s="108">
        <f t="shared" si="15"/>
        <v>3.2321606276640047</v>
      </c>
      <c r="AZ38" s="108">
        <f t="shared" si="15"/>
        <v>7.990828455253385</v>
      </c>
      <c r="BA38" s="108">
        <f t="shared" si="15"/>
        <v>11.25380941891525</v>
      </c>
      <c r="BB38" s="108">
        <f t="shared" si="15"/>
        <v>8.340971233310679</v>
      </c>
    </row>
    <row r="39" spans="1:54" ht="12.75">
      <c r="A39" s="104" t="s">
        <v>59</v>
      </c>
      <c r="B39" s="108" t="s">
        <v>1</v>
      </c>
      <c r="C39" s="108" t="e">
        <f t="shared" si="15"/>
        <v>#DIV/0!</v>
      </c>
      <c r="D39" s="108" t="e">
        <f t="shared" si="15"/>
        <v>#DIV/0!</v>
      </c>
      <c r="E39" s="108" t="e">
        <f t="shared" si="15"/>
        <v>#DIV/0!</v>
      </c>
      <c r="F39" s="108" t="e">
        <f t="shared" si="15"/>
        <v>#DIV/0!</v>
      </c>
      <c r="G39" s="108" t="e">
        <f t="shared" si="15"/>
        <v>#DIV/0!</v>
      </c>
      <c r="H39" s="108" t="e">
        <f t="shared" si="15"/>
        <v>#DIV/0!</v>
      </c>
      <c r="I39" s="108" t="e">
        <f t="shared" si="15"/>
        <v>#DIV/0!</v>
      </c>
      <c r="J39" s="108" t="e">
        <f t="shared" si="15"/>
        <v>#DIV/0!</v>
      </c>
      <c r="K39" s="108" t="e">
        <f t="shared" si="15"/>
        <v>#DIV/0!</v>
      </c>
      <c r="L39" s="108" t="e">
        <f t="shared" si="15"/>
        <v>#DIV/0!</v>
      </c>
      <c r="M39" s="108" t="e">
        <f t="shared" si="15"/>
        <v>#DIV/0!</v>
      </c>
      <c r="N39" s="108" t="e">
        <f t="shared" si="15"/>
        <v>#DIV/0!</v>
      </c>
      <c r="O39" s="108" t="e">
        <f t="shared" si="15"/>
        <v>#DIV/0!</v>
      </c>
      <c r="P39" s="108" t="e">
        <f t="shared" si="15"/>
        <v>#DIV/0!</v>
      </c>
      <c r="Q39" s="108" t="e">
        <f t="shared" si="15"/>
        <v>#DIV/0!</v>
      </c>
      <c r="R39" s="108" t="e">
        <f t="shared" si="15"/>
        <v>#DIV/0!</v>
      </c>
      <c r="S39" s="108" t="e">
        <f t="shared" si="15"/>
        <v>#DIV/0!</v>
      </c>
      <c r="T39" s="108" t="e">
        <f t="shared" si="15"/>
        <v>#DIV/0!</v>
      </c>
      <c r="U39" s="108" t="e">
        <f t="shared" si="15"/>
        <v>#DIV/0!</v>
      </c>
      <c r="V39" s="108" t="e">
        <f t="shared" si="15"/>
        <v>#DIV/0!</v>
      </c>
      <c r="W39" s="108" t="e">
        <f t="shared" si="15"/>
        <v>#DIV/0!</v>
      </c>
      <c r="X39" s="108" t="e">
        <f t="shared" si="15"/>
        <v>#DIV/0!</v>
      </c>
      <c r="Y39" s="108" t="e">
        <f t="shared" si="15"/>
        <v>#DIV/0!</v>
      </c>
      <c r="Z39" s="108" t="e">
        <f t="shared" si="15"/>
        <v>#DIV/0!</v>
      </c>
      <c r="AA39" s="108" t="e">
        <f t="shared" si="15"/>
        <v>#DIV/0!</v>
      </c>
      <c r="AB39" s="108" t="e">
        <f t="shared" si="15"/>
        <v>#DIV/0!</v>
      </c>
      <c r="AC39" s="108" t="e">
        <f t="shared" si="15"/>
        <v>#DIV/0!</v>
      </c>
      <c r="AD39" s="108" t="e">
        <f t="shared" si="15"/>
        <v>#DIV/0!</v>
      </c>
      <c r="AE39" s="108" t="e">
        <f t="shared" si="15"/>
        <v>#DIV/0!</v>
      </c>
      <c r="AF39" s="108" t="e">
        <f t="shared" si="15"/>
        <v>#DIV/0!</v>
      </c>
      <c r="AG39" s="108" t="e">
        <f t="shared" si="15"/>
        <v>#DIV/0!</v>
      </c>
      <c r="AH39" s="108" t="e">
        <f t="shared" si="15"/>
        <v>#DIV/0!</v>
      </c>
      <c r="AI39" s="108" t="e">
        <f t="shared" si="15"/>
        <v>#DIV/0!</v>
      </c>
      <c r="AJ39" s="108" t="e">
        <f t="shared" si="15"/>
        <v>#DIV/0!</v>
      </c>
      <c r="AK39" s="108" t="e">
        <f t="shared" si="15"/>
        <v>#DIV/0!</v>
      </c>
      <c r="AL39" s="108" t="e">
        <f t="shared" si="15"/>
        <v>#DIV/0!</v>
      </c>
      <c r="AM39" s="108" t="e">
        <f t="shared" si="15"/>
        <v>#DIV/0!</v>
      </c>
      <c r="AN39" s="108" t="e">
        <f t="shared" si="15"/>
        <v>#DIV/0!</v>
      </c>
      <c r="AO39" s="108" t="e">
        <f t="shared" si="15"/>
        <v>#DIV/0!</v>
      </c>
      <c r="AP39" s="108" t="e">
        <f t="shared" si="15"/>
        <v>#DIV/0!</v>
      </c>
      <c r="AQ39" s="108">
        <f t="shared" si="15"/>
        <v>21.61782290377394</v>
      </c>
      <c r="AR39" s="108">
        <f t="shared" si="15"/>
        <v>11.218822230655135</v>
      </c>
      <c r="AS39" s="108">
        <f t="shared" si="15"/>
        <v>10.164707342039137</v>
      </c>
      <c r="AT39" s="108">
        <f t="shared" si="15"/>
        <v>13.767973120096123</v>
      </c>
      <c r="AU39" s="108">
        <f t="shared" si="15"/>
        <v>17.64967929548127</v>
      </c>
      <c r="AV39" s="108">
        <f t="shared" si="15"/>
        <v>8.514711244495544</v>
      </c>
      <c r="AW39" s="108">
        <f t="shared" si="15"/>
        <v>25.287389745080937</v>
      </c>
      <c r="AX39" s="108">
        <f t="shared" si="15"/>
        <v>15.819659237138882</v>
      </c>
      <c r="AY39" s="108">
        <f t="shared" si="15"/>
        <v>14.762803870663221</v>
      </c>
      <c r="AZ39" s="108">
        <f t="shared" si="15"/>
        <v>4.09138089925789</v>
      </c>
      <c r="BA39" s="108">
        <f t="shared" si="15"/>
        <v>0.3146242495521978</v>
      </c>
      <c r="BB39" s="108">
        <f t="shared" si="15"/>
        <v>8.33480428315816</v>
      </c>
    </row>
    <row r="40" spans="1:54" ht="12.75">
      <c r="A40" s="104" t="s">
        <v>60</v>
      </c>
      <c r="B40" s="108" t="s">
        <v>1</v>
      </c>
      <c r="C40" s="108">
        <f t="shared" si="15"/>
        <v>-4.7337278106508895</v>
      </c>
      <c r="D40" s="108">
        <f t="shared" si="15"/>
        <v>19.875776397515523</v>
      </c>
      <c r="E40" s="108">
        <f t="shared" si="15"/>
        <v>14.507772020725396</v>
      </c>
      <c r="F40" s="108">
        <f t="shared" si="15"/>
        <v>2.262443438914019</v>
      </c>
      <c r="G40" s="108">
        <f t="shared" si="15"/>
        <v>1.5486725663716783</v>
      </c>
      <c r="H40" s="108">
        <f t="shared" si="15"/>
        <v>8.714596949891074</v>
      </c>
      <c r="I40" s="108">
        <f t="shared" si="15"/>
        <v>22.645290581162314</v>
      </c>
      <c r="J40" s="108">
        <f t="shared" si="15"/>
        <v>-0.6535947712418277</v>
      </c>
      <c r="K40" s="108">
        <f t="shared" si="15"/>
        <v>3.125</v>
      </c>
      <c r="L40" s="108">
        <f t="shared" si="15"/>
        <v>-13.397129186602863</v>
      </c>
      <c r="M40" s="108">
        <f t="shared" si="15"/>
        <v>-18.78453038674034</v>
      </c>
      <c r="N40" s="108">
        <f t="shared" si="15"/>
        <v>-2.0408163265306034</v>
      </c>
      <c r="O40" s="108">
        <f t="shared" si="15"/>
        <v>26.851851851851862</v>
      </c>
      <c r="P40" s="108">
        <f t="shared" si="15"/>
        <v>33.57664233576641</v>
      </c>
      <c r="Q40" s="108">
        <f t="shared" si="15"/>
        <v>-21.721311475409834</v>
      </c>
      <c r="R40" s="108">
        <f t="shared" si="15"/>
        <v>7.155322862129143</v>
      </c>
      <c r="S40" s="108">
        <f t="shared" si="15"/>
        <v>34.690553745928334</v>
      </c>
      <c r="T40" s="108">
        <f t="shared" si="15"/>
        <v>23.941958887545354</v>
      </c>
      <c r="U40" s="108">
        <f t="shared" si="15"/>
        <v>3.4146341463414664</v>
      </c>
      <c r="V40" s="108">
        <f t="shared" si="15"/>
        <v>-9.622641509433972</v>
      </c>
      <c r="W40" s="108">
        <f t="shared" si="15"/>
        <v>-15.762004175365352</v>
      </c>
      <c r="X40" s="108">
        <f t="shared" si="15"/>
        <v>-34.44857496902106</v>
      </c>
      <c r="Y40" s="108">
        <f t="shared" si="15"/>
        <v>5.293005671077489</v>
      </c>
      <c r="Z40" s="108">
        <f t="shared" si="15"/>
        <v>25.1346499102334</v>
      </c>
      <c r="AA40" s="108">
        <f t="shared" si="15"/>
        <v>6.169296987087525</v>
      </c>
      <c r="AB40" s="108">
        <f t="shared" si="15"/>
        <v>-19.45945945945946</v>
      </c>
      <c r="AC40" s="108">
        <f t="shared" si="15"/>
        <v>30.369127516778516</v>
      </c>
      <c r="AD40" s="108">
        <f t="shared" si="15"/>
        <v>27.927927927927932</v>
      </c>
      <c r="AE40" s="108">
        <f t="shared" si="15"/>
        <v>-3.7223340040241526</v>
      </c>
      <c r="AF40" s="108">
        <f t="shared" si="15"/>
        <v>3.239289446186011</v>
      </c>
      <c r="AG40" s="108">
        <f t="shared" si="15"/>
        <v>17.914979757085003</v>
      </c>
      <c r="AH40" s="108">
        <f t="shared" si="15"/>
        <v>12.44635193133048</v>
      </c>
      <c r="AI40" s="108">
        <f t="shared" si="15"/>
        <v>29.23664122137406</v>
      </c>
      <c r="AJ40" s="108">
        <f t="shared" si="15"/>
        <v>7.3242764323685705</v>
      </c>
      <c r="AK40" s="108">
        <f t="shared" si="15"/>
        <v>2.971931755641166</v>
      </c>
      <c r="AL40" s="108">
        <f t="shared" si="15"/>
        <v>-5.718866916087661</v>
      </c>
      <c r="AM40" s="108">
        <f t="shared" si="15"/>
        <v>7.879818594104315</v>
      </c>
      <c r="AN40" s="108">
        <f t="shared" si="15"/>
        <v>1.9442984760903892</v>
      </c>
      <c r="AO40" s="108">
        <f t="shared" si="15"/>
        <v>8.092783505154632</v>
      </c>
      <c r="AP40" s="108">
        <f t="shared" si="15"/>
        <v>-3.0042918454935674</v>
      </c>
      <c r="AQ40" s="108">
        <f t="shared" si="15"/>
        <v>2.0496639134527372</v>
      </c>
      <c r="AR40" s="108">
        <f t="shared" si="15"/>
        <v>1.7688020474711852</v>
      </c>
      <c r="AS40" s="108">
        <f t="shared" si="15"/>
        <v>15.228922122436472</v>
      </c>
      <c r="AT40" s="108">
        <f t="shared" si="15"/>
        <v>32.69991358681204</v>
      </c>
      <c r="AU40" s="108">
        <f t="shared" si="15"/>
        <v>5.937331070856833</v>
      </c>
      <c r="AV40" s="108">
        <f t="shared" si="15"/>
        <v>15.187718689909513</v>
      </c>
      <c r="AW40" s="108">
        <f t="shared" si="15"/>
        <v>34.49122218877425</v>
      </c>
      <c r="AX40" s="108">
        <f t="shared" si="15"/>
        <v>20.363571156959527</v>
      </c>
      <c r="AY40" s="108">
        <f t="shared" si="15"/>
        <v>-40.00710035163646</v>
      </c>
      <c r="AZ40" s="108">
        <f t="shared" si="15"/>
        <v>15.329557302674225</v>
      </c>
      <c r="BA40" s="108">
        <f t="shared" si="15"/>
        <v>33.022210276834365</v>
      </c>
      <c r="BB40" s="108">
        <f t="shared" si="15"/>
        <v>7.47561625215829</v>
      </c>
    </row>
    <row r="41" spans="1:54" ht="12.75">
      <c r="A41" s="104" t="s">
        <v>43</v>
      </c>
      <c r="B41" s="108" t="s">
        <v>1</v>
      </c>
      <c r="C41" s="108">
        <f t="shared" si="15"/>
        <v>6.265664160400997</v>
      </c>
      <c r="D41" s="108">
        <f t="shared" si="15"/>
        <v>4.716981132075482</v>
      </c>
      <c r="E41" s="108">
        <f t="shared" si="15"/>
        <v>5.405405405405417</v>
      </c>
      <c r="F41" s="108">
        <f t="shared" si="15"/>
        <v>6.8376068376068355</v>
      </c>
      <c r="G41" s="108">
        <f t="shared" si="15"/>
        <v>36.999999999999986</v>
      </c>
      <c r="H41" s="108">
        <f t="shared" si="15"/>
        <v>15.182481751824817</v>
      </c>
      <c r="I41" s="108">
        <f t="shared" si="15"/>
        <v>4.309252217997472</v>
      </c>
      <c r="J41" s="108">
        <f t="shared" si="15"/>
        <v>20.04860267314701</v>
      </c>
      <c r="K41" s="108">
        <f t="shared" si="15"/>
        <v>-4.251012145748989</v>
      </c>
      <c r="L41" s="108">
        <f t="shared" si="15"/>
        <v>1.5856236786469413</v>
      </c>
      <c r="M41" s="108">
        <f t="shared" si="15"/>
        <v>13.215400624349648</v>
      </c>
      <c r="N41" s="108">
        <f t="shared" si="15"/>
        <v>0.18382352941175295</v>
      </c>
      <c r="O41" s="108">
        <f t="shared" si="15"/>
        <v>10.183486238532113</v>
      </c>
      <c r="P41" s="108">
        <f t="shared" si="15"/>
        <v>-9.908409658617822</v>
      </c>
      <c r="Q41" s="108">
        <f t="shared" si="15"/>
        <v>3.881700554528633</v>
      </c>
      <c r="R41" s="108">
        <f t="shared" si="15"/>
        <v>1.067615658362997</v>
      </c>
      <c r="S41" s="108">
        <f t="shared" si="15"/>
        <v>-0.2640845070422615</v>
      </c>
      <c r="T41" s="108">
        <f t="shared" si="15"/>
        <v>23.212709620476613</v>
      </c>
      <c r="U41" s="108">
        <f t="shared" si="15"/>
        <v>13.968481375358177</v>
      </c>
      <c r="V41" s="108">
        <f t="shared" si="15"/>
        <v>-5.342551854179767</v>
      </c>
      <c r="W41" s="108">
        <f t="shared" si="15"/>
        <v>2.8552456839309404</v>
      </c>
      <c r="X41" s="108">
        <f t="shared" si="15"/>
        <v>-10.20012911555842</v>
      </c>
      <c r="Y41" s="108">
        <f t="shared" si="15"/>
        <v>0.7189072609633307</v>
      </c>
      <c r="Z41" s="108">
        <f t="shared" si="15"/>
        <v>-0.4282655246252598</v>
      </c>
      <c r="AA41" s="108">
        <f t="shared" si="15"/>
        <v>7.526881720430101</v>
      </c>
      <c r="AB41" s="108">
        <f t="shared" si="15"/>
        <v>1.8000000000000016</v>
      </c>
      <c r="AC41" s="108">
        <f t="shared" si="15"/>
        <v>2.4230517354289383</v>
      </c>
      <c r="AD41" s="108">
        <f t="shared" si="15"/>
        <v>-0.8951406649616356</v>
      </c>
      <c r="AE41" s="108">
        <f t="shared" si="15"/>
        <v>5.096774193548392</v>
      </c>
      <c r="AF41" s="108">
        <f t="shared" si="15"/>
        <v>0.49109883364026885</v>
      </c>
      <c r="AG41" s="108">
        <f t="shared" si="15"/>
        <v>-2.0158827122785605</v>
      </c>
      <c r="AH41" s="108">
        <f t="shared" si="15"/>
        <v>7.980049875311712</v>
      </c>
      <c r="AI41" s="108">
        <f t="shared" si="15"/>
        <v>-1.0969976905311762</v>
      </c>
      <c r="AJ41" s="108">
        <f t="shared" si="15"/>
        <v>-10.099241097489775</v>
      </c>
      <c r="AK41" s="108">
        <f t="shared" si="15"/>
        <v>13.571428571428568</v>
      </c>
      <c r="AL41" s="108">
        <f t="shared" si="15"/>
        <v>8.06174957118353</v>
      </c>
      <c r="AM41" s="108">
        <f t="shared" si="15"/>
        <v>1.3227513227513255</v>
      </c>
      <c r="AN41" s="108">
        <f t="shared" si="15"/>
        <v>1.5665796344647598</v>
      </c>
      <c r="AO41" s="108">
        <f t="shared" si="15"/>
        <v>-11.156812339331623</v>
      </c>
      <c r="AP41" s="108">
        <f t="shared" si="15"/>
        <v>7.349537037037046</v>
      </c>
      <c r="AQ41" s="108">
        <f t="shared" si="15"/>
        <v>5.698740176083494</v>
      </c>
      <c r="AR41" s="108">
        <f t="shared" si="15"/>
        <v>11.942508710801402</v>
      </c>
      <c r="AS41" s="108">
        <f t="shared" si="15"/>
        <v>13.427631356784486</v>
      </c>
      <c r="AT41" s="108">
        <f t="shared" si="15"/>
        <v>22.136302858422475</v>
      </c>
      <c r="AU41" s="108">
        <f t="shared" si="15"/>
        <v>14.905227459396443</v>
      </c>
      <c r="AV41" s="108">
        <f t="shared" si="15"/>
        <v>6.652081640483409</v>
      </c>
      <c r="AW41" s="108">
        <f t="shared" si="15"/>
        <v>8.081879032118566</v>
      </c>
      <c r="AX41" s="108">
        <f aca="true" t="shared" si="16" ref="AX41:BB43">(AX32/AW32-1)*100</f>
        <v>7.766719955448664</v>
      </c>
      <c r="AY41" s="108">
        <f t="shared" si="16"/>
        <v>-19.102253979992014</v>
      </c>
      <c r="AZ41" s="108">
        <f t="shared" si="16"/>
        <v>25.690517731127827</v>
      </c>
      <c r="BA41" s="108">
        <f t="shared" si="16"/>
        <v>25.394304490690022</v>
      </c>
      <c r="BB41" s="108">
        <f t="shared" si="16"/>
        <v>6.238488302688849</v>
      </c>
    </row>
    <row r="42" spans="1:54" ht="12.75">
      <c r="A42" s="104" t="s">
        <v>44</v>
      </c>
      <c r="B42" s="108" t="s">
        <v>1</v>
      </c>
      <c r="C42" s="108">
        <f aca="true" t="shared" si="17" ref="C42:BA43">(C33/B33-1)*100</f>
        <v>3.4912718204488824</v>
      </c>
      <c r="D42" s="108">
        <f t="shared" si="17"/>
        <v>9.879518072289152</v>
      </c>
      <c r="E42" s="108">
        <f t="shared" si="17"/>
        <v>21.052631578947345</v>
      </c>
      <c r="F42" s="108">
        <f t="shared" si="17"/>
        <v>4.528985507246386</v>
      </c>
      <c r="G42" s="108">
        <f t="shared" si="17"/>
        <v>13.518197573656842</v>
      </c>
      <c r="H42" s="108">
        <f t="shared" si="17"/>
        <v>14.656488549618318</v>
      </c>
      <c r="I42" s="108">
        <f t="shared" si="17"/>
        <v>11.31824234354195</v>
      </c>
      <c r="J42" s="108">
        <f t="shared" si="17"/>
        <v>12.32057416267942</v>
      </c>
      <c r="K42" s="108">
        <f t="shared" si="17"/>
        <v>0.5324813631522929</v>
      </c>
      <c r="L42" s="108">
        <f t="shared" si="17"/>
        <v>6.991525423728806</v>
      </c>
      <c r="M42" s="108">
        <f t="shared" si="17"/>
        <v>-10.693069306930692</v>
      </c>
      <c r="N42" s="108">
        <f t="shared" si="17"/>
        <v>-4.212860310421284</v>
      </c>
      <c r="O42" s="108">
        <f t="shared" si="17"/>
        <v>20.833333333333325</v>
      </c>
      <c r="P42" s="108">
        <f t="shared" si="17"/>
        <v>9.674329501915713</v>
      </c>
      <c r="Q42" s="108">
        <f t="shared" si="17"/>
        <v>-7.1615720524017545</v>
      </c>
      <c r="R42" s="108">
        <f t="shared" si="17"/>
        <v>10.06585136406397</v>
      </c>
      <c r="S42" s="108">
        <f t="shared" si="17"/>
        <v>18.034188034188038</v>
      </c>
      <c r="T42" s="108">
        <f t="shared" si="17"/>
        <v>12.59956553222301</v>
      </c>
      <c r="U42" s="108">
        <f t="shared" si="17"/>
        <v>2.5723472668810254</v>
      </c>
      <c r="V42" s="108">
        <f t="shared" si="17"/>
        <v>2.2570532915360486</v>
      </c>
      <c r="W42" s="108">
        <f t="shared" si="17"/>
        <v>-11.342734518700182</v>
      </c>
      <c r="X42" s="108">
        <f t="shared" si="17"/>
        <v>-23.582295988934998</v>
      </c>
      <c r="Y42" s="108">
        <f t="shared" si="17"/>
        <v>2.35294117647058</v>
      </c>
      <c r="Z42" s="108">
        <f t="shared" si="17"/>
        <v>15.915119363395224</v>
      </c>
      <c r="AA42" s="108">
        <f t="shared" si="17"/>
        <v>0.38138825324181</v>
      </c>
      <c r="AB42" s="108">
        <f t="shared" si="17"/>
        <v>5.623100303951367</v>
      </c>
      <c r="AC42" s="108">
        <f t="shared" si="17"/>
        <v>2.2302158273381334</v>
      </c>
      <c r="AD42" s="108">
        <f t="shared" si="17"/>
        <v>7.459535538353279</v>
      </c>
      <c r="AE42" s="108">
        <f t="shared" si="17"/>
        <v>1.2442698100851413</v>
      </c>
      <c r="AF42" s="108">
        <f t="shared" si="17"/>
        <v>-2.846054333764547</v>
      </c>
      <c r="AG42" s="108">
        <f t="shared" si="17"/>
        <v>5.992010652463398</v>
      </c>
      <c r="AH42" s="108">
        <f t="shared" si="17"/>
        <v>7.474874371859297</v>
      </c>
      <c r="AI42" s="108">
        <f t="shared" si="17"/>
        <v>7.071887784921094</v>
      </c>
      <c r="AJ42" s="108">
        <f t="shared" si="17"/>
        <v>1.0917030567685782</v>
      </c>
      <c r="AK42" s="108">
        <f t="shared" si="17"/>
        <v>3.995680345572361</v>
      </c>
      <c r="AL42" s="108">
        <f t="shared" si="17"/>
        <v>2.4402907580477695</v>
      </c>
      <c r="AM42" s="108">
        <f t="shared" si="17"/>
        <v>-1.4191586416624435</v>
      </c>
      <c r="AN42" s="108">
        <f t="shared" si="17"/>
        <v>7.506426735218508</v>
      </c>
      <c r="AO42" s="108">
        <f t="shared" si="17"/>
        <v>4.256336681013884</v>
      </c>
      <c r="AP42" s="108">
        <f t="shared" si="17"/>
        <v>3.8073394495412805</v>
      </c>
      <c r="AQ42" s="108">
        <f t="shared" si="17"/>
        <v>7.9208409973503535</v>
      </c>
      <c r="AR42" s="108">
        <f t="shared" si="17"/>
        <v>10.270919336357487</v>
      </c>
      <c r="AS42" s="108">
        <f t="shared" si="17"/>
        <v>15.460185284034967</v>
      </c>
      <c r="AT42" s="108">
        <f t="shared" si="17"/>
        <v>27.82823280910327</v>
      </c>
      <c r="AU42" s="108">
        <f t="shared" si="17"/>
        <v>14.427591594507149</v>
      </c>
      <c r="AV42" s="108">
        <f t="shared" si="17"/>
        <v>11.677847257974893</v>
      </c>
      <c r="AW42" s="108">
        <f t="shared" si="17"/>
        <v>19.811321941371453</v>
      </c>
      <c r="AX42" s="108">
        <f t="shared" si="17"/>
        <v>16.29428056096234</v>
      </c>
      <c r="AY42" s="108">
        <f t="shared" si="17"/>
        <v>-28.61701167273023</v>
      </c>
      <c r="AZ42" s="108">
        <f t="shared" si="17"/>
        <v>20.519870269559327</v>
      </c>
      <c r="BA42" s="108">
        <f t="shared" si="17"/>
        <v>24.732664862133724</v>
      </c>
      <c r="BB42" s="108">
        <f t="shared" si="16"/>
        <v>6.894328135207095</v>
      </c>
    </row>
    <row r="43" spans="1:54" ht="12.75">
      <c r="A43" s="104" t="s">
        <v>45</v>
      </c>
      <c r="B43" s="108" t="s">
        <v>1</v>
      </c>
      <c r="C43" s="108">
        <f t="shared" si="17"/>
        <v>2.783171521035599</v>
      </c>
      <c r="D43" s="108">
        <f t="shared" si="17"/>
        <v>5.037783375314864</v>
      </c>
      <c r="E43" s="108">
        <f t="shared" si="17"/>
        <v>3.237410071942426</v>
      </c>
      <c r="F43" s="108">
        <f t="shared" si="17"/>
        <v>6.039488966318229</v>
      </c>
      <c r="G43" s="108">
        <f t="shared" si="17"/>
        <v>10.295728368017532</v>
      </c>
      <c r="H43" s="108">
        <f t="shared" si="17"/>
        <v>5.958291956305861</v>
      </c>
      <c r="I43" s="108">
        <f t="shared" si="17"/>
        <v>4.592314901593264</v>
      </c>
      <c r="J43" s="108">
        <f t="shared" si="17"/>
        <v>7.258064516129026</v>
      </c>
      <c r="K43" s="108">
        <f t="shared" si="17"/>
        <v>0.3341687552213646</v>
      </c>
      <c r="L43" s="108">
        <f t="shared" si="17"/>
        <v>0.04163197335553814</v>
      </c>
      <c r="M43" s="108">
        <f t="shared" si="17"/>
        <v>3.995006242197263</v>
      </c>
      <c r="N43" s="108">
        <f t="shared" si="17"/>
        <v>5.762304921968764</v>
      </c>
      <c r="O43" s="108">
        <f t="shared" si="17"/>
        <v>7.869844873250109</v>
      </c>
      <c r="P43" s="108">
        <f t="shared" si="17"/>
        <v>-1.2276394247632383</v>
      </c>
      <c r="Q43" s="108">
        <f t="shared" si="17"/>
        <v>2.130681818181812</v>
      </c>
      <c r="R43" s="108">
        <f t="shared" si="17"/>
        <v>10.500695410292082</v>
      </c>
      <c r="S43" s="108">
        <f t="shared" si="17"/>
        <v>10.38388923851481</v>
      </c>
      <c r="T43" s="108">
        <f t="shared" si="17"/>
        <v>10.005701254275934</v>
      </c>
      <c r="U43" s="108">
        <f t="shared" si="17"/>
        <v>4.664420834413074</v>
      </c>
      <c r="V43" s="108">
        <f t="shared" si="17"/>
        <v>0.6684822975984162</v>
      </c>
      <c r="W43" s="108">
        <f t="shared" si="17"/>
        <v>2.5332021642892277</v>
      </c>
      <c r="X43" s="108">
        <f t="shared" si="17"/>
        <v>-1.3912209162868727</v>
      </c>
      <c r="Y43" s="108">
        <f t="shared" si="17"/>
        <v>-0.924349306738026</v>
      </c>
      <c r="Z43" s="108">
        <f t="shared" si="17"/>
        <v>4.345691136754226</v>
      </c>
      <c r="AA43" s="108">
        <f t="shared" si="17"/>
        <v>4.188235294117648</v>
      </c>
      <c r="AB43" s="108">
        <f t="shared" si="17"/>
        <v>0.7226738934056121</v>
      </c>
      <c r="AC43" s="108">
        <f t="shared" si="17"/>
        <v>6.031390134529135</v>
      </c>
      <c r="AD43" s="108">
        <f t="shared" si="17"/>
        <v>4.609854091774168</v>
      </c>
      <c r="AE43" s="108">
        <f t="shared" si="17"/>
        <v>4.325854052961398</v>
      </c>
      <c r="AF43" s="108">
        <f t="shared" si="17"/>
        <v>0.09688044952527175</v>
      </c>
      <c r="AG43" s="108">
        <f t="shared" si="17"/>
        <v>3.252032520325221</v>
      </c>
      <c r="AH43" s="108">
        <f t="shared" si="17"/>
        <v>5.624296962879627</v>
      </c>
      <c r="AI43" s="108">
        <f t="shared" si="17"/>
        <v>6.230031948881787</v>
      </c>
      <c r="AJ43" s="108">
        <f t="shared" si="17"/>
        <v>-1.3032581453633951</v>
      </c>
      <c r="AK43" s="108">
        <f t="shared" si="17"/>
        <v>4.07990519722361</v>
      </c>
      <c r="AL43" s="108">
        <f t="shared" si="17"/>
        <v>3.578399479505534</v>
      </c>
      <c r="AM43" s="108">
        <f t="shared" si="17"/>
        <v>4.993718592964824</v>
      </c>
      <c r="AN43" s="108">
        <f t="shared" si="17"/>
        <v>2.901585402333251</v>
      </c>
      <c r="AO43" s="108">
        <f t="shared" si="17"/>
        <v>-1.8895348837209447</v>
      </c>
      <c r="AP43" s="108">
        <f t="shared" si="17"/>
        <v>5.748148148148169</v>
      </c>
      <c r="AQ43" s="108">
        <f t="shared" si="17"/>
        <v>11.027695111866208</v>
      </c>
      <c r="AR43" s="108">
        <f t="shared" si="17"/>
        <v>9.078948146234001</v>
      </c>
      <c r="AS43" s="108">
        <f t="shared" si="17"/>
        <v>10.568676422542666</v>
      </c>
      <c r="AT43" s="108">
        <f t="shared" si="17"/>
        <v>13.086393992905654</v>
      </c>
      <c r="AU43" s="108">
        <f t="shared" si="17"/>
        <v>13.77019643050632</v>
      </c>
      <c r="AV43" s="108">
        <f t="shared" si="17"/>
        <v>12.267166773516248</v>
      </c>
      <c r="AW43" s="108">
        <f t="shared" si="17"/>
        <v>13.223842395098128</v>
      </c>
      <c r="AX43" s="108">
        <f t="shared" si="17"/>
        <v>12.351777133090614</v>
      </c>
      <c r="AY43" s="108">
        <f t="shared" si="17"/>
        <v>5.035994251894604</v>
      </c>
      <c r="AZ43" s="108">
        <f t="shared" si="17"/>
        <v>8.5816533772179</v>
      </c>
      <c r="BA43" s="108">
        <f t="shared" si="17"/>
        <v>11.942356140948785</v>
      </c>
      <c r="BB43" s="108">
        <f t="shared" si="16"/>
        <v>8.063927829272677</v>
      </c>
    </row>
    <row r="44" ht="13.5" thickBot="1"/>
    <row r="45" spans="1:54" s="1" customFormat="1" ht="12.75">
      <c r="A45" s="103" t="s">
        <v>64</v>
      </c>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row>
    <row r="46" spans="1:54" ht="12.75">
      <c r="A46" s="104" t="s">
        <v>40</v>
      </c>
      <c r="B46" s="108">
        <f>B10/$B$16*100</f>
        <v>78.25242718446603</v>
      </c>
      <c r="C46" s="108">
        <f aca="true" t="shared" si="18" ref="C46:AI46">C10/C16*100</f>
        <v>79.15617128463475</v>
      </c>
      <c r="D46" s="108">
        <f t="shared" si="18"/>
        <v>77.6378896882494</v>
      </c>
      <c r="E46" s="108">
        <f t="shared" si="18"/>
        <v>79.26829268292683</v>
      </c>
      <c r="F46" s="108">
        <f t="shared" si="18"/>
        <v>79.46330777656078</v>
      </c>
      <c r="G46" s="108">
        <f t="shared" si="18"/>
        <v>75.71996027805362</v>
      </c>
      <c r="H46" s="108">
        <f t="shared" si="18"/>
        <v>74.78912839737582</v>
      </c>
      <c r="I46" s="108">
        <f t="shared" si="18"/>
        <v>73.11827956989248</v>
      </c>
      <c r="J46" s="108">
        <f t="shared" si="18"/>
        <v>72.55639097744361</v>
      </c>
      <c r="K46" s="108">
        <f t="shared" si="18"/>
        <v>73.8134887593672</v>
      </c>
      <c r="L46" s="108">
        <f t="shared" si="18"/>
        <v>79.44236371202663</v>
      </c>
      <c r="M46" s="108">
        <f t="shared" si="18"/>
        <v>74.90996398559425</v>
      </c>
      <c r="N46" s="108">
        <f t="shared" si="18"/>
        <v>75.10404842981461</v>
      </c>
      <c r="O46" s="108">
        <f t="shared" si="18"/>
        <v>75.27183444405472</v>
      </c>
      <c r="P46" s="108">
        <f t="shared" si="18"/>
        <v>76.24289772727273</v>
      </c>
      <c r="Q46" s="108">
        <f t="shared" si="18"/>
        <v>77.95549374130736</v>
      </c>
      <c r="R46" s="108">
        <f t="shared" si="18"/>
        <v>81.7495280050346</v>
      </c>
      <c r="S46" s="108">
        <f t="shared" si="18"/>
        <v>83.49486887115165</v>
      </c>
      <c r="T46" s="108">
        <f t="shared" si="18"/>
        <v>77.55895309665716</v>
      </c>
      <c r="U46" s="108">
        <f t="shared" si="18"/>
        <v>73.85491458281753</v>
      </c>
      <c r="V46" s="108">
        <f t="shared" si="18"/>
        <v>79.513034923758</v>
      </c>
      <c r="W46" s="108">
        <f t="shared" si="18"/>
        <v>78.1722235548093</v>
      </c>
      <c r="X46" s="108">
        <f t="shared" si="18"/>
        <v>80.17513986864509</v>
      </c>
      <c r="Y46" s="108">
        <f t="shared" si="18"/>
        <v>79.69555610115394</v>
      </c>
      <c r="Z46" s="108">
        <f t="shared" si="18"/>
        <v>81.62352941176471</v>
      </c>
      <c r="AA46" s="108">
        <f t="shared" si="18"/>
        <v>79.13279132791328</v>
      </c>
      <c r="AB46" s="108">
        <f t="shared" si="18"/>
        <v>83.56502242152466</v>
      </c>
      <c r="AC46" s="108">
        <f t="shared" si="18"/>
        <v>80.54556988792557</v>
      </c>
      <c r="AD46" s="108">
        <f t="shared" si="18"/>
        <v>79.44208611279564</v>
      </c>
      <c r="AE46" s="108">
        <f t="shared" si="18"/>
        <v>79.84886649874056</v>
      </c>
      <c r="AF46" s="108">
        <f t="shared" si="18"/>
        <v>78.26171118854046</v>
      </c>
      <c r="AG46" s="108">
        <f t="shared" si="18"/>
        <v>77.93400824896888</v>
      </c>
      <c r="AH46" s="108">
        <f t="shared" si="18"/>
        <v>76.37557685481008</v>
      </c>
      <c r="AI46" s="108">
        <f t="shared" si="18"/>
        <v>73.70091896407686</v>
      </c>
      <c r="AJ46" s="108">
        <f aca="true" t="shared" si="19" ref="AJ46:AO46">AJ10/AJ16*100</f>
        <v>74.52175385136279</v>
      </c>
      <c r="AK46" s="108">
        <f t="shared" si="19"/>
        <v>72.44632400780742</v>
      </c>
      <c r="AL46" s="108">
        <f t="shared" si="19"/>
        <v>73.60238693467338</v>
      </c>
      <c r="AM46" s="108">
        <f t="shared" si="19"/>
        <v>71.9862399042776</v>
      </c>
      <c r="AN46" s="108">
        <f t="shared" si="19"/>
        <v>73.92441860465117</v>
      </c>
      <c r="AO46" s="108">
        <f t="shared" si="19"/>
        <v>75.62962962962962</v>
      </c>
      <c r="AP46" s="108">
        <f aca="true" t="shared" si="20" ref="AP46:BB46">AP19/AP25*100</f>
        <v>84.15927361510376</v>
      </c>
      <c r="AQ46" s="108">
        <f t="shared" si="20"/>
        <v>87.17881159339514</v>
      </c>
      <c r="AR46" s="108">
        <f t="shared" si="20"/>
        <v>88.27785201437523</v>
      </c>
      <c r="AS46" s="108">
        <f t="shared" si="20"/>
        <v>88.77933983018926</v>
      </c>
      <c r="AT46" s="108">
        <f t="shared" si="20"/>
        <v>88.95023450923331</v>
      </c>
      <c r="AU46" s="108">
        <f t="shared" si="20"/>
        <v>90.85494543052039</v>
      </c>
      <c r="AV46" s="108">
        <f t="shared" si="20"/>
        <v>92.68081517102304</v>
      </c>
      <c r="AW46" s="108">
        <f t="shared" si="20"/>
        <v>94.38735404628733</v>
      </c>
      <c r="AX46" s="108">
        <f t="shared" si="20"/>
        <v>97.03243198132436</v>
      </c>
      <c r="AY46" s="108">
        <f t="shared" si="20"/>
        <v>97.24487922673765</v>
      </c>
      <c r="AZ46" s="108">
        <f t="shared" si="20"/>
        <v>96.04418516068242</v>
      </c>
      <c r="BA46" s="108">
        <f t="shared" si="20"/>
        <v>93.70162714855304</v>
      </c>
      <c r="BB46" s="108">
        <f t="shared" si="20"/>
        <v>93.94093317887705</v>
      </c>
    </row>
    <row r="47" spans="1:54" ht="12.75">
      <c r="A47" s="104" t="s">
        <v>58</v>
      </c>
      <c r="B47" s="108">
        <f>B11/B16*100</f>
        <v>0</v>
      </c>
      <c r="C47" s="108">
        <f aca="true" t="shared" si="21" ref="C47:AI47">C11/C16*100</f>
        <v>0</v>
      </c>
      <c r="D47" s="108">
        <f t="shared" si="21"/>
        <v>0</v>
      </c>
      <c r="E47" s="108">
        <f t="shared" si="21"/>
        <v>0</v>
      </c>
      <c r="F47" s="108">
        <f t="shared" si="21"/>
        <v>0</v>
      </c>
      <c r="G47" s="108">
        <f t="shared" si="21"/>
        <v>0</v>
      </c>
      <c r="H47" s="108">
        <f t="shared" si="21"/>
        <v>0</v>
      </c>
      <c r="I47" s="108">
        <f t="shared" si="21"/>
        <v>0</v>
      </c>
      <c r="J47" s="108">
        <f t="shared" si="21"/>
        <v>0</v>
      </c>
      <c r="K47" s="108">
        <f t="shared" si="21"/>
        <v>0</v>
      </c>
      <c r="L47" s="108">
        <f t="shared" si="21"/>
        <v>0</v>
      </c>
      <c r="M47" s="108">
        <f t="shared" si="21"/>
        <v>0</v>
      </c>
      <c r="N47" s="108">
        <f t="shared" si="21"/>
        <v>0</v>
      </c>
      <c r="O47" s="108">
        <f t="shared" si="21"/>
        <v>0</v>
      </c>
      <c r="P47" s="108">
        <f t="shared" si="21"/>
        <v>0</v>
      </c>
      <c r="Q47" s="108">
        <f t="shared" si="21"/>
        <v>0</v>
      </c>
      <c r="R47" s="108">
        <f t="shared" si="21"/>
        <v>0</v>
      </c>
      <c r="S47" s="108">
        <f t="shared" si="21"/>
        <v>0</v>
      </c>
      <c r="T47" s="108">
        <f t="shared" si="21"/>
        <v>66.7530448302669</v>
      </c>
      <c r="U47" s="108">
        <f t="shared" si="21"/>
        <v>62.96112899232483</v>
      </c>
      <c r="V47" s="108">
        <f t="shared" si="21"/>
        <v>67.43728480078701</v>
      </c>
      <c r="W47" s="108">
        <f t="shared" si="21"/>
        <v>66.25089949628207</v>
      </c>
      <c r="X47" s="108">
        <f t="shared" si="21"/>
        <v>68.49914862563853</v>
      </c>
      <c r="Y47" s="108">
        <f t="shared" si="21"/>
        <v>68.10704640314265</v>
      </c>
      <c r="Z47" s="108">
        <f t="shared" si="21"/>
        <v>70.11764705882354</v>
      </c>
      <c r="AA47" s="108">
        <f t="shared" si="21"/>
        <v>67.5022583559169</v>
      </c>
      <c r="AB47" s="108">
        <f t="shared" si="21"/>
        <v>70.94170403587444</v>
      </c>
      <c r="AC47" s="108">
        <f t="shared" si="21"/>
        <v>67.92133643476423</v>
      </c>
      <c r="AD47" s="108">
        <f t="shared" si="21"/>
        <v>66.28259551243177</v>
      </c>
      <c r="AE47" s="108">
        <f t="shared" si="21"/>
        <v>66.88626235225732</v>
      </c>
      <c r="AF47" s="108">
        <f t="shared" si="21"/>
        <v>67.0538133952768</v>
      </c>
      <c r="AG47" s="108">
        <f t="shared" si="21"/>
        <v>68.18522684664417</v>
      </c>
      <c r="AH47" s="108">
        <f t="shared" si="21"/>
        <v>65.95669151579695</v>
      </c>
      <c r="AI47" s="108">
        <f t="shared" si="21"/>
        <v>64.81203007518796</v>
      </c>
      <c r="AJ47" s="108">
        <f aca="true" t="shared" si="22" ref="AJ47:AO47">AJ11/AJ16*100</f>
        <v>65.9725749111224</v>
      </c>
      <c r="AK47" s="108">
        <f t="shared" si="22"/>
        <v>64.45998698763825</v>
      </c>
      <c r="AL47" s="108">
        <f t="shared" si="22"/>
        <v>65.48366834170855</v>
      </c>
      <c r="AM47" s="108">
        <f t="shared" si="22"/>
        <v>64.32844750224349</v>
      </c>
      <c r="AN47" s="108">
        <f t="shared" si="22"/>
        <v>65.33430232558139</v>
      </c>
      <c r="AO47" s="108">
        <f t="shared" si="22"/>
        <v>66.01481481481481</v>
      </c>
      <c r="AP47" s="108">
        <f aca="true" t="shared" si="23" ref="AP47:BB47">AP20/AP25*100</f>
        <v>70.75080024977919</v>
      </c>
      <c r="AQ47" s="108">
        <f t="shared" si="23"/>
        <v>72.49140105577216</v>
      </c>
      <c r="AR47" s="108">
        <f t="shared" si="23"/>
        <v>73.30230880119164</v>
      </c>
      <c r="AS47" s="108">
        <f t="shared" si="23"/>
        <v>73.85851063382857</v>
      </c>
      <c r="AT47" s="108">
        <f t="shared" si="23"/>
        <v>73.93947649489961</v>
      </c>
      <c r="AU47" s="108">
        <f t="shared" si="23"/>
        <v>75.33233123298616</v>
      </c>
      <c r="AV47" s="108">
        <f t="shared" si="23"/>
        <v>77.67703404948423</v>
      </c>
      <c r="AW47" s="108">
        <f t="shared" si="23"/>
        <v>77.78498008281986</v>
      </c>
      <c r="AX47" s="108">
        <f t="shared" si="23"/>
        <v>79.91760439209517</v>
      </c>
      <c r="AY47" s="108">
        <f t="shared" si="23"/>
        <v>78.54514095232705</v>
      </c>
      <c r="AZ47" s="108">
        <f t="shared" si="23"/>
        <v>78.11775358687008</v>
      </c>
      <c r="BA47" s="108">
        <f t="shared" si="23"/>
        <v>77.6372587588254</v>
      </c>
      <c r="BB47" s="108">
        <f t="shared" si="23"/>
        <v>77.83629733607111</v>
      </c>
    </row>
    <row r="48" spans="1:54" ht="12.75">
      <c r="A48" s="104" t="s">
        <v>59</v>
      </c>
      <c r="B48" s="108">
        <f>B12/B16*100</f>
        <v>0</v>
      </c>
      <c r="C48" s="108">
        <f aca="true" t="shared" si="24" ref="C48:AI48">C12/C16*100</f>
        <v>0</v>
      </c>
      <c r="D48" s="108">
        <f t="shared" si="24"/>
        <v>0</v>
      </c>
      <c r="E48" s="108">
        <f t="shared" si="24"/>
        <v>0</v>
      </c>
      <c r="F48" s="108">
        <f t="shared" si="24"/>
        <v>0</v>
      </c>
      <c r="G48" s="108">
        <f t="shared" si="24"/>
        <v>0</v>
      </c>
      <c r="H48" s="108">
        <f t="shared" si="24"/>
        <v>0</v>
      </c>
      <c r="I48" s="108">
        <f t="shared" si="24"/>
        <v>0</v>
      </c>
      <c r="J48" s="108">
        <f t="shared" si="24"/>
        <v>0</v>
      </c>
      <c r="K48" s="108">
        <f t="shared" si="24"/>
        <v>0</v>
      </c>
      <c r="L48" s="108">
        <f t="shared" si="24"/>
        <v>0</v>
      </c>
      <c r="M48" s="108">
        <f t="shared" si="24"/>
        <v>0</v>
      </c>
      <c r="N48" s="108">
        <f t="shared" si="24"/>
        <v>0</v>
      </c>
      <c r="O48" s="108">
        <f t="shared" si="24"/>
        <v>0</v>
      </c>
      <c r="P48" s="108">
        <f t="shared" si="24"/>
        <v>0</v>
      </c>
      <c r="Q48" s="108">
        <f t="shared" si="24"/>
        <v>0</v>
      </c>
      <c r="R48" s="108">
        <f t="shared" si="24"/>
        <v>0</v>
      </c>
      <c r="S48" s="108">
        <f t="shared" si="24"/>
        <v>0</v>
      </c>
      <c r="T48" s="108">
        <f t="shared" si="24"/>
        <v>10.805908266390256</v>
      </c>
      <c r="U48" s="108">
        <f t="shared" si="24"/>
        <v>10.893785590492696</v>
      </c>
      <c r="V48" s="108">
        <f t="shared" si="24"/>
        <v>12.075750122970978</v>
      </c>
      <c r="W48" s="108">
        <f t="shared" si="24"/>
        <v>11.921324058527224</v>
      </c>
      <c r="X48" s="108">
        <f t="shared" si="24"/>
        <v>11.675991243006568</v>
      </c>
      <c r="Y48" s="108">
        <f t="shared" si="24"/>
        <v>11.588509698011293</v>
      </c>
      <c r="Z48" s="108">
        <f t="shared" si="24"/>
        <v>11.505882352941176</v>
      </c>
      <c r="AA48" s="108">
        <f t="shared" si="24"/>
        <v>11.630532971996386</v>
      </c>
      <c r="AB48" s="108">
        <f t="shared" si="24"/>
        <v>12.623318385650222</v>
      </c>
      <c r="AC48" s="108">
        <f t="shared" si="24"/>
        <v>12.624233453161345</v>
      </c>
      <c r="AD48" s="108">
        <f t="shared" si="24"/>
        <v>13.159490600363858</v>
      </c>
      <c r="AE48" s="108">
        <f t="shared" si="24"/>
        <v>12.962604146483239</v>
      </c>
      <c r="AF48" s="108">
        <f t="shared" si="24"/>
        <v>11.207897793263646</v>
      </c>
      <c r="AG48" s="108">
        <f t="shared" si="24"/>
        <v>9.74878140232471</v>
      </c>
      <c r="AH48" s="108">
        <f t="shared" si="24"/>
        <v>10.418885339013134</v>
      </c>
      <c r="AI48" s="108">
        <f t="shared" si="24"/>
        <v>8.88888888888889</v>
      </c>
      <c r="AJ48" s="108">
        <f aca="true" t="shared" si="25" ref="AJ48:AO48">AJ12/AJ16*100</f>
        <v>8.549178940240393</v>
      </c>
      <c r="AK48" s="108">
        <f t="shared" si="25"/>
        <v>7.986337020169161</v>
      </c>
      <c r="AL48" s="108">
        <f t="shared" si="25"/>
        <v>8.118718592964825</v>
      </c>
      <c r="AM48" s="108">
        <f t="shared" si="25"/>
        <v>7.657792402034101</v>
      </c>
      <c r="AN48" s="108">
        <f t="shared" si="25"/>
        <v>8.590116279069768</v>
      </c>
      <c r="AO48" s="108">
        <f t="shared" si="25"/>
        <v>9.614814814814816</v>
      </c>
      <c r="AP48" s="108">
        <f aca="true" t="shared" si="26" ref="AP48:BB48">AP21/AP25*100</f>
        <v>13.408473365324575</v>
      </c>
      <c r="AQ48" s="108">
        <f t="shared" si="26"/>
        <v>14.68741053762297</v>
      </c>
      <c r="AR48" s="108">
        <f t="shared" si="26"/>
        <v>14.975543213183595</v>
      </c>
      <c r="AS48" s="108">
        <f t="shared" si="26"/>
        <v>14.920829196360677</v>
      </c>
      <c r="AT48" s="108">
        <f t="shared" si="26"/>
        <v>15.0107580143337</v>
      </c>
      <c r="AU48" s="108">
        <f t="shared" si="26"/>
        <v>15.522614197534224</v>
      </c>
      <c r="AV48" s="108">
        <f t="shared" si="26"/>
        <v>15.003781121538823</v>
      </c>
      <c r="AW48" s="108">
        <f t="shared" si="26"/>
        <v>16.60237396346747</v>
      </c>
      <c r="AX48" s="108">
        <f t="shared" si="26"/>
        <v>17.114827589229197</v>
      </c>
      <c r="AY48" s="108">
        <f t="shared" si="26"/>
        <v>18.69973827441061</v>
      </c>
      <c r="AZ48" s="108">
        <f t="shared" si="26"/>
        <v>17.92643157381234</v>
      </c>
      <c r="BA48" s="108">
        <f t="shared" si="26"/>
        <v>16.064368389727658</v>
      </c>
      <c r="BB48" s="108">
        <f t="shared" si="26"/>
        <v>16.104635842805934</v>
      </c>
    </row>
    <row r="49" spans="1:54" ht="12.75">
      <c r="A49" s="104" t="s">
        <v>60</v>
      </c>
      <c r="B49" s="108">
        <f>B13/B16*100</f>
        <v>21.877022653721685</v>
      </c>
      <c r="C49" s="108">
        <f aca="true" t="shared" si="27" ref="C49:AI49">C13/C16*100</f>
        <v>20.277078085642316</v>
      </c>
      <c r="D49" s="108">
        <f t="shared" si="27"/>
        <v>23.14148681055156</v>
      </c>
      <c r="E49" s="108">
        <f t="shared" si="27"/>
        <v>25.667828106852497</v>
      </c>
      <c r="F49" s="108">
        <f t="shared" si="27"/>
        <v>24.75355969331873</v>
      </c>
      <c r="G49" s="108">
        <f t="shared" si="27"/>
        <v>22.79046673286991</v>
      </c>
      <c r="H49" s="108">
        <f t="shared" si="27"/>
        <v>23.38331771321462</v>
      </c>
      <c r="I49" s="108">
        <f t="shared" si="27"/>
        <v>27.419354838709676</v>
      </c>
      <c r="J49" s="108">
        <f t="shared" si="27"/>
        <v>25.396825396825395</v>
      </c>
      <c r="K49" s="108">
        <f t="shared" si="27"/>
        <v>26.103247293921733</v>
      </c>
      <c r="L49" s="108">
        <f t="shared" si="27"/>
        <v>22.596754057428214</v>
      </c>
      <c r="M49" s="108">
        <f t="shared" si="27"/>
        <v>17.647058823529413</v>
      </c>
      <c r="N49" s="108">
        <f t="shared" si="27"/>
        <v>16.34506242905789</v>
      </c>
      <c r="O49" s="108">
        <f t="shared" si="27"/>
        <v>19.221325850578744</v>
      </c>
      <c r="P49" s="108">
        <f t="shared" si="27"/>
        <v>25.994318181818183</v>
      </c>
      <c r="Q49" s="108">
        <f t="shared" si="27"/>
        <v>19.923504867872044</v>
      </c>
      <c r="R49" s="108">
        <f t="shared" si="27"/>
        <v>19.320327249842666</v>
      </c>
      <c r="S49" s="108">
        <f t="shared" si="27"/>
        <v>23.574686431014825</v>
      </c>
      <c r="T49" s="108">
        <f t="shared" si="27"/>
        <v>26.56128530707437</v>
      </c>
      <c r="U49" s="108">
        <f t="shared" si="27"/>
        <v>26.244119831641495</v>
      </c>
      <c r="V49" s="108">
        <f t="shared" si="27"/>
        <v>23.561239547466798</v>
      </c>
      <c r="W49" s="108">
        <f t="shared" si="27"/>
        <v>19.357159990405375</v>
      </c>
      <c r="X49" s="108">
        <f t="shared" si="27"/>
        <v>12.86791534906349</v>
      </c>
      <c r="Y49" s="108">
        <f t="shared" si="27"/>
        <v>13.67542352074638</v>
      </c>
      <c r="Z49" s="108">
        <f t="shared" si="27"/>
        <v>16.400000000000002</v>
      </c>
      <c r="AA49" s="108">
        <f t="shared" si="27"/>
        <v>16.71183378500452</v>
      </c>
      <c r="AB49" s="108">
        <f t="shared" si="27"/>
        <v>13.363228699551568</v>
      </c>
      <c r="AC49" s="108">
        <f t="shared" si="27"/>
        <v>16.430534996828083</v>
      </c>
      <c r="AD49" s="108">
        <f t="shared" si="27"/>
        <v>20.092985647867394</v>
      </c>
      <c r="AE49" s="108">
        <f t="shared" si="27"/>
        <v>18.542918039139703</v>
      </c>
      <c r="AF49" s="108">
        <f t="shared" si="27"/>
        <v>19.125048393341075</v>
      </c>
      <c r="AG49" s="108">
        <f t="shared" si="27"/>
        <v>21.841019872515936</v>
      </c>
      <c r="AH49" s="108">
        <f t="shared" si="27"/>
        <v>23.251686190983314</v>
      </c>
      <c r="AI49" s="108">
        <f t="shared" si="27"/>
        <v>28.287385129490396</v>
      </c>
      <c r="AJ49" s="108">
        <f aca="true" t="shared" si="28" ref="AJ49:AO49">AJ13/AJ16*100</f>
        <v>30.760115117657016</v>
      </c>
      <c r="AK49" s="108">
        <f t="shared" si="28"/>
        <v>30.432661027976575</v>
      </c>
      <c r="AL49" s="108">
        <f t="shared" si="28"/>
        <v>27.70100502512563</v>
      </c>
      <c r="AM49" s="108">
        <f t="shared" si="28"/>
        <v>28.46245886927909</v>
      </c>
      <c r="AN49" s="108">
        <f t="shared" si="28"/>
        <v>28.197674418604652</v>
      </c>
      <c r="AO49" s="108">
        <f t="shared" si="28"/>
        <v>31.066666666666663</v>
      </c>
      <c r="AP49" s="108">
        <f aca="true" t="shared" si="29" ref="AP49:BB49">AP22/AP25*100</f>
        <v>28.288431210397718</v>
      </c>
      <c r="AQ49" s="108">
        <f t="shared" si="29"/>
        <v>26.000944131563635</v>
      </c>
      <c r="AR49" s="108">
        <f t="shared" si="29"/>
        <v>24.25843832693591</v>
      </c>
      <c r="AS49" s="108">
        <f t="shared" si="29"/>
        <v>25.280882355000568</v>
      </c>
      <c r="AT49" s="108">
        <f t="shared" si="29"/>
        <v>29.665557327059116</v>
      </c>
      <c r="AU49" s="108">
        <f t="shared" si="29"/>
        <v>27.62313915734318</v>
      </c>
      <c r="AV49" s="108">
        <f t="shared" si="29"/>
        <v>28.341735825641823</v>
      </c>
      <c r="AW49" s="108">
        <f t="shared" si="29"/>
        <v>33.66530060727705</v>
      </c>
      <c r="AX49" s="108">
        <f t="shared" si="29"/>
        <v>36.065969836546344</v>
      </c>
      <c r="AY49" s="108">
        <f t="shared" si="29"/>
        <v>20.59962515264907</v>
      </c>
      <c r="AZ49" s="108">
        <f t="shared" si="29"/>
        <v>21.879807274646993</v>
      </c>
      <c r="BA49" s="108">
        <f t="shared" si="29"/>
        <v>25.999991642484595</v>
      </c>
      <c r="BB49" s="108">
        <f t="shared" si="29"/>
        <v>25.85844490810791</v>
      </c>
    </row>
    <row r="50" spans="1:54" ht="12.75">
      <c r="A50" s="104" t="s">
        <v>43</v>
      </c>
      <c r="B50" s="108">
        <f>B14/B16*100</f>
        <v>25.8252427184466</v>
      </c>
      <c r="C50" s="108">
        <f aca="true" t="shared" si="30" ref="C50:AI50">C14/C16*100</f>
        <v>26.700251889168765</v>
      </c>
      <c r="D50" s="108">
        <f t="shared" si="30"/>
        <v>26.618705035971225</v>
      </c>
      <c r="E50" s="108">
        <f t="shared" si="30"/>
        <v>27.177700348432055</v>
      </c>
      <c r="F50" s="108">
        <f t="shared" si="30"/>
        <v>27.38225629791895</v>
      </c>
      <c r="G50" s="108">
        <f t="shared" si="30"/>
        <v>34.01191658391261</v>
      </c>
      <c r="H50" s="108">
        <f t="shared" si="30"/>
        <v>36.97282099343955</v>
      </c>
      <c r="I50" s="108">
        <f t="shared" si="30"/>
        <v>36.87275985663083</v>
      </c>
      <c r="J50" s="108">
        <f t="shared" si="30"/>
        <v>41.269841269841265</v>
      </c>
      <c r="K50" s="108">
        <f t="shared" si="30"/>
        <v>39.38384679433805</v>
      </c>
      <c r="L50" s="108">
        <f t="shared" si="30"/>
        <v>39.991677070328755</v>
      </c>
      <c r="M50" s="108">
        <f t="shared" si="30"/>
        <v>43.53741496598639</v>
      </c>
      <c r="N50" s="108">
        <f t="shared" si="30"/>
        <v>41.241013999243286</v>
      </c>
      <c r="O50" s="108">
        <f t="shared" si="30"/>
        <v>42.12556997544721</v>
      </c>
      <c r="P50" s="108">
        <f t="shared" si="30"/>
        <v>38.42329545454545</v>
      </c>
      <c r="Q50" s="108">
        <f t="shared" si="30"/>
        <v>39.082058414464534</v>
      </c>
      <c r="R50" s="108">
        <f t="shared" si="30"/>
        <v>35.74575204531152</v>
      </c>
      <c r="S50" s="108">
        <f t="shared" si="30"/>
        <v>32.29760547320411</v>
      </c>
      <c r="T50" s="108">
        <f t="shared" si="30"/>
        <v>36.17517491578129</v>
      </c>
      <c r="U50" s="108">
        <f t="shared" si="30"/>
        <v>39.390938351077</v>
      </c>
      <c r="V50" s="108">
        <f t="shared" si="30"/>
        <v>37.03885882931628</v>
      </c>
      <c r="W50" s="108">
        <f t="shared" si="30"/>
        <v>37.155193091868554</v>
      </c>
      <c r="X50" s="108">
        <f t="shared" si="30"/>
        <v>33.83604962296278</v>
      </c>
      <c r="Y50" s="108">
        <f t="shared" si="30"/>
        <v>34.39725018413945</v>
      </c>
      <c r="Z50" s="108">
        <f t="shared" si="30"/>
        <v>32.82352941176471</v>
      </c>
      <c r="AA50" s="108">
        <f t="shared" si="30"/>
        <v>33.87533875338754</v>
      </c>
      <c r="AB50" s="108">
        <f t="shared" si="30"/>
        <v>34.237668161434975</v>
      </c>
      <c r="AC50" s="108">
        <f t="shared" si="30"/>
        <v>33.07253119052654</v>
      </c>
      <c r="AD50" s="108">
        <f t="shared" si="30"/>
        <v>31.3321204770568</v>
      </c>
      <c r="AE50" s="108">
        <f t="shared" si="30"/>
        <v>31.56365045533811</v>
      </c>
      <c r="AF50" s="108">
        <f t="shared" si="30"/>
        <v>31.687959736740222</v>
      </c>
      <c r="AG50" s="108">
        <f t="shared" si="30"/>
        <v>30.071241094863144</v>
      </c>
      <c r="AH50" s="108">
        <f t="shared" si="30"/>
        <v>30.741924032658858</v>
      </c>
      <c r="AI50" s="108">
        <f t="shared" si="30"/>
        <v>28.62155388471178</v>
      </c>
      <c r="AJ50" s="108">
        <f aca="true" t="shared" si="31" ref="AJ50:AO50">AJ14/AJ16*100</f>
        <v>26.0707635009311</v>
      </c>
      <c r="AK50" s="108">
        <f t="shared" si="31"/>
        <v>28.448275862068968</v>
      </c>
      <c r="AL50" s="108">
        <f t="shared" si="31"/>
        <v>29.67964824120603</v>
      </c>
      <c r="AM50" s="108">
        <f t="shared" si="31"/>
        <v>28.641938378701763</v>
      </c>
      <c r="AN50" s="108">
        <f t="shared" si="31"/>
        <v>28.2703488372093</v>
      </c>
      <c r="AO50" s="108">
        <f t="shared" si="31"/>
        <v>25.6</v>
      </c>
      <c r="AP50" s="108">
        <f aca="true" t="shared" si="32" ref="AP50:BB50">AP23/AP25*100</f>
        <v>53.972182998887995</v>
      </c>
      <c r="AQ50" s="108">
        <f t="shared" si="32"/>
        <v>51.381700230628205</v>
      </c>
      <c r="AR50" s="108">
        <f t="shared" si="32"/>
        <v>52.730582054493965</v>
      </c>
      <c r="AS50" s="108">
        <f t="shared" si="32"/>
        <v>54.09402749517217</v>
      </c>
      <c r="AT50" s="108">
        <f t="shared" si="32"/>
        <v>58.42298345278083</v>
      </c>
      <c r="AU50" s="108">
        <f t="shared" si="32"/>
        <v>59.00584171531135</v>
      </c>
      <c r="AV50" s="108">
        <f t="shared" si="32"/>
        <v>56.05464205382766</v>
      </c>
      <c r="AW50" s="108">
        <f t="shared" si="32"/>
        <v>53.508968725060704</v>
      </c>
      <c r="AX50" s="108">
        <f t="shared" si="32"/>
        <v>51.32527668759138</v>
      </c>
      <c r="AY50" s="108">
        <f t="shared" si="32"/>
        <v>39.53025081975183</v>
      </c>
      <c r="AZ50" s="108">
        <f t="shared" si="32"/>
        <v>45.75890619674826</v>
      </c>
      <c r="BA50" s="108">
        <f t="shared" si="32"/>
        <v>51.257686675553494</v>
      </c>
      <c r="BB50" s="108">
        <f t="shared" si="32"/>
        <v>50.391830610737586</v>
      </c>
    </row>
    <row r="51" spans="1:54" ht="12.75">
      <c r="A51" s="104" t="s">
        <v>44</v>
      </c>
      <c r="B51" s="108">
        <f>B15/B16*100</f>
        <v>25.954692556634306</v>
      </c>
      <c r="C51" s="108">
        <f aca="true" t="shared" si="33" ref="C51:AI51">C15/C16*100</f>
        <v>26.133501259445847</v>
      </c>
      <c r="D51" s="108">
        <f t="shared" si="33"/>
        <v>27.33812949640288</v>
      </c>
      <c r="E51" s="108">
        <f t="shared" si="33"/>
        <v>32.05574912891986</v>
      </c>
      <c r="F51" s="108">
        <f t="shared" si="33"/>
        <v>31.599123767798464</v>
      </c>
      <c r="G51" s="108">
        <f t="shared" si="33"/>
        <v>32.522343594836144</v>
      </c>
      <c r="H51" s="108">
        <f t="shared" si="33"/>
        <v>35.1921274601687</v>
      </c>
      <c r="I51" s="108">
        <f t="shared" si="33"/>
        <v>37.45519713261648</v>
      </c>
      <c r="J51" s="108">
        <f t="shared" si="33"/>
        <v>39.22305764411028</v>
      </c>
      <c r="K51" s="108">
        <f t="shared" si="33"/>
        <v>39.30058284762698</v>
      </c>
      <c r="L51" s="108">
        <f t="shared" si="33"/>
        <v>42.0307948397836</v>
      </c>
      <c r="M51" s="108">
        <f t="shared" si="33"/>
        <v>36.094437775110045</v>
      </c>
      <c r="N51" s="108">
        <f t="shared" si="33"/>
        <v>32.69012485811578</v>
      </c>
      <c r="O51" s="108">
        <f t="shared" si="33"/>
        <v>36.618730270080675</v>
      </c>
      <c r="P51" s="108">
        <f t="shared" si="33"/>
        <v>40.66051136363637</v>
      </c>
      <c r="Q51" s="108">
        <f t="shared" si="33"/>
        <v>36.96105702364395</v>
      </c>
      <c r="R51" s="108">
        <f t="shared" si="33"/>
        <v>36.815607300188795</v>
      </c>
      <c r="S51" s="108">
        <f t="shared" si="33"/>
        <v>39.36716077537058</v>
      </c>
      <c r="T51" s="108">
        <f t="shared" si="33"/>
        <v>40.29541331951283</v>
      </c>
      <c r="U51" s="108">
        <f t="shared" si="33"/>
        <v>39.489972765536024</v>
      </c>
      <c r="V51" s="108">
        <f t="shared" si="33"/>
        <v>40.11313330054107</v>
      </c>
      <c r="W51" s="108">
        <f t="shared" si="33"/>
        <v>34.68457663708323</v>
      </c>
      <c r="X51" s="108">
        <f t="shared" si="33"/>
        <v>26.87910484067137</v>
      </c>
      <c r="Y51" s="108">
        <f t="shared" si="33"/>
        <v>27.768229806039773</v>
      </c>
      <c r="Z51" s="108">
        <f t="shared" si="33"/>
        <v>30.847058823529412</v>
      </c>
      <c r="AA51" s="108">
        <f t="shared" si="33"/>
        <v>29.71996386630533</v>
      </c>
      <c r="AB51" s="108">
        <f t="shared" si="33"/>
        <v>31.16591928251121</v>
      </c>
      <c r="AC51" s="108">
        <f t="shared" si="33"/>
        <v>30.04863607528019</v>
      </c>
      <c r="AD51" s="108">
        <f t="shared" si="33"/>
        <v>30.86719223771983</v>
      </c>
      <c r="AE51" s="108">
        <f t="shared" si="33"/>
        <v>29.955434993218365</v>
      </c>
      <c r="AF51" s="108">
        <f t="shared" si="33"/>
        <v>29.074719318621757</v>
      </c>
      <c r="AG51" s="108">
        <f t="shared" si="33"/>
        <v>29.84626921634796</v>
      </c>
      <c r="AH51" s="108">
        <f t="shared" si="33"/>
        <v>30.369187078452253</v>
      </c>
      <c r="AI51" s="108">
        <f t="shared" si="33"/>
        <v>30.60985797827903</v>
      </c>
      <c r="AJ51" s="108">
        <f aca="true" t="shared" si="34" ref="AJ51:AO51">AJ15/AJ16*100</f>
        <v>31.35263246995091</v>
      </c>
      <c r="AK51" s="108">
        <f t="shared" si="34"/>
        <v>31.32726089785296</v>
      </c>
      <c r="AL51" s="108">
        <f t="shared" si="34"/>
        <v>30.983040201005025</v>
      </c>
      <c r="AM51" s="108">
        <f t="shared" si="34"/>
        <v>29.090637152258452</v>
      </c>
      <c r="AN51" s="108">
        <f t="shared" si="34"/>
        <v>30.392441860465112</v>
      </c>
      <c r="AO51" s="108">
        <f t="shared" si="34"/>
        <v>32.2962962962963</v>
      </c>
      <c r="AP51" s="108">
        <f aca="true" t="shared" si="35" ref="AP51:BB51">AP24/AP25*100</f>
        <v>66.41998158534778</v>
      </c>
      <c r="AQ51" s="108">
        <f t="shared" si="35"/>
        <v>64.56137150732548</v>
      </c>
      <c r="AR51" s="108">
        <f t="shared" si="35"/>
        <v>65.26687239580511</v>
      </c>
      <c r="AS51" s="108">
        <f t="shared" si="35"/>
        <v>68.15424968036197</v>
      </c>
      <c r="AT51" s="108">
        <f t="shared" si="35"/>
        <v>77.03877528907326</v>
      </c>
      <c r="AU51" s="108">
        <f t="shared" si="35"/>
        <v>77.48392630317491</v>
      </c>
      <c r="AV51" s="108">
        <f t="shared" si="35"/>
        <v>77.07719305049253</v>
      </c>
      <c r="AW51" s="108">
        <f t="shared" si="35"/>
        <v>81.56162337862509</v>
      </c>
      <c r="AX51" s="108">
        <f t="shared" si="35"/>
        <v>84.4236785054621</v>
      </c>
      <c r="AY51" s="108">
        <f t="shared" si="35"/>
        <v>57.37475519913856</v>
      </c>
      <c r="AZ51" s="108">
        <f t="shared" si="35"/>
        <v>63.682932044933615</v>
      </c>
      <c r="BA51" s="108">
        <f t="shared" si="35"/>
        <v>70.95921592178321</v>
      </c>
      <c r="BB51" s="108">
        <f t="shared" si="35"/>
        <v>70.19120869772254</v>
      </c>
    </row>
    <row r="53" spans="2:54" ht="12.75">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row>
  </sheetData>
  <sheetProtection/>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rgb="FF92D050"/>
  </sheetPr>
  <dimension ref="A1:BG23"/>
  <sheetViews>
    <sheetView showGridLines="0" zoomScalePageLayoutView="0" workbookViewId="0" topLeftCell="A1">
      <pane xSplit="1" ySplit="6" topLeftCell="AV10" activePane="bottomRight" state="frozen"/>
      <selection pane="topLeft" activeCell="A1" sqref="A1"/>
      <selection pane="topRight" activeCell="B1" sqref="B1"/>
      <selection pane="bottomLeft" activeCell="A13" sqref="A13"/>
      <selection pane="bottomRight" activeCell="A1" sqref="A1"/>
    </sheetView>
  </sheetViews>
  <sheetFormatPr defaultColWidth="9.140625" defaultRowHeight="12.75"/>
  <cols>
    <col min="1" max="1" width="61.421875" style="182" customWidth="1"/>
    <col min="2" max="2" width="7.140625" style="234" hidden="1" customWidth="1"/>
    <col min="3" max="12" width="6.28125" style="234" hidden="1" customWidth="1"/>
    <col min="13" max="55" width="10.28125" style="234" customWidth="1"/>
    <col min="56" max="56" width="10.28125" style="235" customWidth="1"/>
    <col min="57" max="59" width="10.28125" style="182" customWidth="1"/>
    <col min="60" max="16384" width="9.140625" style="182" customWidth="1"/>
  </cols>
  <sheetData>
    <row r="1" spans="1:59" s="212" customFormat="1" ht="15" customHeight="1">
      <c r="A1" s="1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row>
    <row r="2" spans="1:59" s="212" customFormat="1" ht="15" customHeight="1">
      <c r="A2" s="213" t="s">
        <v>5</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row>
    <row r="3" spans="1:59" s="216" customFormat="1" ht="30" customHeight="1">
      <c r="A3" s="114" t="s">
        <v>175</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4"/>
      <c r="BB3" s="322" t="s">
        <v>106</v>
      </c>
      <c r="BC3" s="322"/>
      <c r="BD3" s="322"/>
      <c r="BE3" s="322"/>
      <c r="BF3" s="215"/>
      <c r="BG3" s="215"/>
    </row>
    <row r="4" spans="1:59" s="217" customFormat="1" ht="15" customHeight="1">
      <c r="A4" s="114" t="s">
        <v>174</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row>
    <row r="5" spans="1:59" s="217" customFormat="1" ht="15.75" customHeight="1">
      <c r="A5" s="218"/>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20"/>
      <c r="AT5" s="220"/>
      <c r="AU5" s="220"/>
      <c r="AV5" s="220"/>
      <c r="AW5" s="220"/>
      <c r="AX5" s="220"/>
      <c r="AY5" s="220"/>
      <c r="AZ5" s="220"/>
      <c r="BA5" s="220"/>
      <c r="BB5" s="220"/>
      <c r="BC5" s="220"/>
      <c r="BD5" s="220"/>
      <c r="BE5" s="199"/>
      <c r="BF5" s="199"/>
      <c r="BG5" s="199"/>
    </row>
    <row r="6" spans="1:59" s="222" customFormat="1" ht="15" customHeight="1">
      <c r="A6" s="221" t="s">
        <v>152</v>
      </c>
      <c r="B6" s="178">
        <v>1960</v>
      </c>
      <c r="C6" s="178">
        <v>1961</v>
      </c>
      <c r="D6" s="178">
        <v>1962</v>
      </c>
      <c r="E6" s="178">
        <v>1963</v>
      </c>
      <c r="F6" s="178">
        <v>1964</v>
      </c>
      <c r="G6" s="178">
        <v>1965</v>
      </c>
      <c r="H6" s="178">
        <v>1966</v>
      </c>
      <c r="I6" s="178">
        <v>1967</v>
      </c>
      <c r="J6" s="178">
        <v>1968</v>
      </c>
      <c r="K6" s="178">
        <v>1969</v>
      </c>
      <c r="L6" s="178">
        <v>1970</v>
      </c>
      <c r="M6" s="178">
        <v>1971</v>
      </c>
      <c r="N6" s="178">
        <v>1972</v>
      </c>
      <c r="O6" s="178">
        <v>1973</v>
      </c>
      <c r="P6" s="178">
        <v>1974</v>
      </c>
      <c r="Q6" s="178">
        <v>1975</v>
      </c>
      <c r="R6" s="178">
        <v>1976</v>
      </c>
      <c r="S6" s="178">
        <v>1977</v>
      </c>
      <c r="T6" s="178">
        <v>1978</v>
      </c>
      <c r="U6" s="178">
        <v>1979</v>
      </c>
      <c r="V6" s="178">
        <v>1980</v>
      </c>
      <c r="W6" s="178">
        <v>1981</v>
      </c>
      <c r="X6" s="178">
        <v>1982</v>
      </c>
      <c r="Y6" s="178">
        <v>1983</v>
      </c>
      <c r="Z6" s="178">
        <v>1984</v>
      </c>
      <c r="AA6" s="178">
        <v>1985</v>
      </c>
      <c r="AB6" s="178">
        <v>1986</v>
      </c>
      <c r="AC6" s="178">
        <v>1987</v>
      </c>
      <c r="AD6" s="178">
        <v>1988</v>
      </c>
      <c r="AE6" s="178">
        <v>1989</v>
      </c>
      <c r="AF6" s="178">
        <v>1990</v>
      </c>
      <c r="AG6" s="178">
        <v>1991</v>
      </c>
      <c r="AH6" s="178">
        <v>1992</v>
      </c>
      <c r="AI6" s="178">
        <v>1993</v>
      </c>
      <c r="AJ6" s="178">
        <v>1994</v>
      </c>
      <c r="AK6" s="178">
        <v>1995</v>
      </c>
      <c r="AL6" s="178">
        <v>1996</v>
      </c>
      <c r="AM6" s="178">
        <v>1997</v>
      </c>
      <c r="AN6" s="178">
        <v>1998</v>
      </c>
      <c r="AO6" s="178">
        <v>1999</v>
      </c>
      <c r="AP6" s="178">
        <v>2000</v>
      </c>
      <c r="AQ6" s="178">
        <v>2001</v>
      </c>
      <c r="AR6" s="178">
        <v>2002</v>
      </c>
      <c r="AS6" s="178">
        <v>2003</v>
      </c>
      <c r="AT6" s="178">
        <v>2004</v>
      </c>
      <c r="AU6" s="178">
        <v>2005</v>
      </c>
      <c r="AV6" s="178">
        <v>2006</v>
      </c>
      <c r="AW6" s="178">
        <v>2007</v>
      </c>
      <c r="AX6" s="178">
        <v>2008</v>
      </c>
      <c r="AY6" s="178">
        <v>2009</v>
      </c>
      <c r="AZ6" s="178">
        <v>2010</v>
      </c>
      <c r="BA6" s="178">
        <v>2011</v>
      </c>
      <c r="BB6" s="178">
        <v>2012</v>
      </c>
      <c r="BC6" s="178">
        <v>2013</v>
      </c>
      <c r="BD6" s="178">
        <v>2014</v>
      </c>
      <c r="BE6" s="178">
        <v>2015</v>
      </c>
      <c r="BF6" s="178">
        <v>2016</v>
      </c>
      <c r="BG6" s="178">
        <v>2017</v>
      </c>
    </row>
    <row r="7" spans="1:59" s="224" customFormat="1" ht="15" customHeight="1">
      <c r="A7" s="180" t="s">
        <v>7</v>
      </c>
      <c r="B7" s="223" t="s">
        <v>1</v>
      </c>
      <c r="C7" s="223" t="s">
        <v>1</v>
      </c>
      <c r="D7" s="223" t="s">
        <v>1</v>
      </c>
      <c r="E7" s="223" t="s">
        <v>1</v>
      </c>
      <c r="F7" s="223" t="s">
        <v>1</v>
      </c>
      <c r="G7" s="223" t="s">
        <v>1</v>
      </c>
      <c r="H7" s="223" t="s">
        <v>1</v>
      </c>
      <c r="I7" s="223" t="s">
        <v>1</v>
      </c>
      <c r="J7" s="223" t="s">
        <v>1</v>
      </c>
      <c r="K7" s="223" t="s">
        <v>1</v>
      </c>
      <c r="L7" s="223" t="s">
        <v>1</v>
      </c>
      <c r="M7" s="223">
        <v>2.9026217228464546</v>
      </c>
      <c r="N7" s="223">
        <v>2.274795268425822</v>
      </c>
      <c r="O7" s="223">
        <v>4.448398576512469</v>
      </c>
      <c r="P7" s="223">
        <v>9.114139693356037</v>
      </c>
      <c r="Q7" s="223">
        <v>10.928961748633848</v>
      </c>
      <c r="R7" s="223">
        <v>6.8895144264602415</v>
      </c>
      <c r="S7" s="223">
        <v>5.536901705181396</v>
      </c>
      <c r="T7" s="223">
        <v>8.109794135995019</v>
      </c>
      <c r="U7" s="223">
        <v>8.686684939411403</v>
      </c>
      <c r="V7" s="223">
        <v>19.22714420358154</v>
      </c>
      <c r="W7" s="223">
        <v>9.802371541501964</v>
      </c>
      <c r="X7" s="223">
        <v>9.287257019438467</v>
      </c>
      <c r="Y7" s="223">
        <v>7.839262187088258</v>
      </c>
      <c r="Z7" s="223">
        <v>7.513744654856458</v>
      </c>
      <c r="AA7" s="223">
        <v>3.1818181818181746</v>
      </c>
      <c r="AB7" s="223">
        <v>4.074889867841414</v>
      </c>
      <c r="AC7" s="223">
        <v>3.4391534391534417</v>
      </c>
      <c r="AD7" s="223">
        <v>2.5575447570332477</v>
      </c>
      <c r="AE7" s="223">
        <v>7.880299251870326</v>
      </c>
      <c r="AF7" s="223">
        <v>12.621359223300965</v>
      </c>
      <c r="AG7" s="223">
        <v>39.08045977011496</v>
      </c>
      <c r="AH7" s="223">
        <v>16.79456906729633</v>
      </c>
      <c r="AI7" s="223">
        <v>6.899166034874904</v>
      </c>
      <c r="AJ7" s="223">
        <v>14.018912529550832</v>
      </c>
      <c r="AK7" s="223">
        <v>30.789964752228883</v>
      </c>
      <c r="AL7" s="223">
        <v>23.87444514901713</v>
      </c>
      <c r="AM7" s="223">
        <v>27.284361402610703</v>
      </c>
      <c r="AN7" s="223">
        <v>11.391514176553397</v>
      </c>
      <c r="AO7" s="223">
        <v>16.662153623973275</v>
      </c>
      <c r="AP7" s="223">
        <v>9.61</v>
      </c>
      <c r="AQ7" s="223">
        <v>10.5</v>
      </c>
      <c r="AR7" s="223">
        <v>8.2</v>
      </c>
      <c r="AS7" s="223">
        <v>8.7</v>
      </c>
      <c r="AT7" s="223">
        <v>6.89</v>
      </c>
      <c r="AU7" s="223">
        <v>9.03</v>
      </c>
      <c r="AV7" s="223">
        <v>7.293035479632079</v>
      </c>
      <c r="AW7" s="223">
        <v>5.572565829761172</v>
      </c>
      <c r="AX7" s="223">
        <v>8.874709976798133</v>
      </c>
      <c r="AY7" s="223">
        <v>10.069259456579651</v>
      </c>
      <c r="AZ7" s="223">
        <v>3.5818005808325295</v>
      </c>
      <c r="BA7" s="223">
        <v>6.355140186915885</v>
      </c>
      <c r="BB7" s="223">
        <v>5.360281195079094</v>
      </c>
      <c r="BC7" s="223">
        <v>5.671392827356128</v>
      </c>
      <c r="BD7" s="223">
        <v>5.998421468034734</v>
      </c>
      <c r="BE7" s="223">
        <v>3.834698436336543</v>
      </c>
      <c r="BF7" s="223">
        <v>3.0835424883470863</v>
      </c>
      <c r="BG7" s="223">
        <v>3.443478260869557</v>
      </c>
    </row>
    <row r="8" spans="1:59" s="224" customFormat="1" ht="15" customHeight="1">
      <c r="A8" s="225" t="s">
        <v>8</v>
      </c>
      <c r="B8" s="226" t="s">
        <v>1</v>
      </c>
      <c r="C8" s="226" t="s">
        <v>1</v>
      </c>
      <c r="D8" s="226" t="s">
        <v>1</v>
      </c>
      <c r="E8" s="226" t="s">
        <v>1</v>
      </c>
      <c r="F8" s="226" t="s">
        <v>1</v>
      </c>
      <c r="G8" s="226" t="s">
        <v>1</v>
      </c>
      <c r="H8" s="226" t="s">
        <v>1</v>
      </c>
      <c r="I8" s="226" t="s">
        <v>1</v>
      </c>
      <c r="J8" s="226" t="s">
        <v>1</v>
      </c>
      <c r="K8" s="226" t="s">
        <v>1</v>
      </c>
      <c r="L8" s="226" t="s">
        <v>1</v>
      </c>
      <c r="M8" s="226">
        <v>3.1865042174320513</v>
      </c>
      <c r="N8" s="226">
        <v>2.1798365122616126</v>
      </c>
      <c r="O8" s="226">
        <v>5.066666666666664</v>
      </c>
      <c r="P8" s="226">
        <v>9.390862944162448</v>
      </c>
      <c r="Q8" s="226">
        <v>11.291569992266037</v>
      </c>
      <c r="R8" s="226">
        <v>5.628908964558721</v>
      </c>
      <c r="S8" s="226">
        <v>6.644736842105248</v>
      </c>
      <c r="T8" s="226">
        <v>9.130166563849507</v>
      </c>
      <c r="U8" s="226">
        <v>6.575211984171836</v>
      </c>
      <c r="V8" s="226">
        <v>20.998116760828612</v>
      </c>
      <c r="W8" s="226">
        <v>9.805447470817107</v>
      </c>
      <c r="X8" s="226">
        <v>9.63855421686748</v>
      </c>
      <c r="Y8" s="226">
        <v>7.369101486748542</v>
      </c>
      <c r="Z8" s="226">
        <v>6.983744732089114</v>
      </c>
      <c r="AA8" s="226">
        <v>2.4760832864378024</v>
      </c>
      <c r="AB8" s="226">
        <v>4.338275672707326</v>
      </c>
      <c r="AC8" s="226">
        <v>3.3157894736842053</v>
      </c>
      <c r="AD8" s="226">
        <v>2.4452368823229653</v>
      </c>
      <c r="AE8" s="226">
        <v>8.851317752362009</v>
      </c>
      <c r="AF8" s="226">
        <v>14.664230242119691</v>
      </c>
      <c r="AG8" s="226">
        <v>39.721115537848604</v>
      </c>
      <c r="AH8" s="226">
        <v>14.086113487311103</v>
      </c>
      <c r="AI8" s="226">
        <v>6.748312921769561</v>
      </c>
      <c r="AJ8" s="226">
        <v>16.34277686724419</v>
      </c>
      <c r="AK8" s="226">
        <v>33.22600120748642</v>
      </c>
      <c r="AL8" s="226">
        <v>21.38972809667674</v>
      </c>
      <c r="AM8" s="226">
        <v>26.829268292682904</v>
      </c>
      <c r="AN8" s="226">
        <v>11.401098901098905</v>
      </c>
      <c r="AO8" s="226">
        <v>14.81416240972342</v>
      </c>
      <c r="AP8" s="226">
        <v>10.32</v>
      </c>
      <c r="AQ8" s="226">
        <v>10.3</v>
      </c>
      <c r="AR8" s="226">
        <v>8</v>
      </c>
      <c r="AS8" s="226">
        <v>8.9</v>
      </c>
      <c r="AT8" s="226">
        <v>6.73</v>
      </c>
      <c r="AU8" s="226">
        <v>9.07</v>
      </c>
      <c r="AV8" s="226">
        <v>6.781233766233758</v>
      </c>
      <c r="AW8" s="226">
        <v>5.800000000000008</v>
      </c>
      <c r="AX8" s="226">
        <v>9.035020081566488</v>
      </c>
      <c r="AY8" s="226">
        <v>9.752240379546654</v>
      </c>
      <c r="AZ8" s="226">
        <v>3.5062439961575467</v>
      </c>
      <c r="BA8" s="226">
        <v>6.35730858468677</v>
      </c>
      <c r="BB8" s="226">
        <v>5.628272251308903</v>
      </c>
      <c r="BC8" s="226">
        <v>5.782734407269735</v>
      </c>
      <c r="BD8" s="226">
        <v>5.739945333853958</v>
      </c>
      <c r="BE8" s="226">
        <v>3.6558345642540533</v>
      </c>
      <c r="BF8" s="226">
        <v>2.921268257926608</v>
      </c>
      <c r="BG8" s="226">
        <v>3.84215991692628</v>
      </c>
    </row>
    <row r="9" spans="1:59" s="224" customFormat="1" ht="15" customHeight="1">
      <c r="A9" s="180" t="s">
        <v>9</v>
      </c>
      <c r="B9" s="223" t="s">
        <v>1</v>
      </c>
      <c r="C9" s="223" t="s">
        <v>1</v>
      </c>
      <c r="D9" s="223" t="s">
        <v>1</v>
      </c>
      <c r="E9" s="223" t="s">
        <v>1</v>
      </c>
      <c r="F9" s="223" t="s">
        <v>1</v>
      </c>
      <c r="G9" s="223" t="s">
        <v>1</v>
      </c>
      <c r="H9" s="223" t="s">
        <v>1</v>
      </c>
      <c r="I9" s="223" t="s">
        <v>1</v>
      </c>
      <c r="J9" s="223" t="s">
        <v>1</v>
      </c>
      <c r="K9" s="223" t="s">
        <v>1</v>
      </c>
      <c r="L9" s="223" t="s">
        <v>1</v>
      </c>
      <c r="M9" s="223">
        <v>2.054154995331481</v>
      </c>
      <c r="N9" s="223">
        <v>3.385178408051215</v>
      </c>
      <c r="O9" s="223">
        <v>7.168141592920363</v>
      </c>
      <c r="P9" s="223">
        <v>9.413707679603633</v>
      </c>
      <c r="Q9" s="223">
        <v>8.754716981132082</v>
      </c>
      <c r="R9" s="223">
        <v>5.412907702984038</v>
      </c>
      <c r="S9" s="223">
        <v>8.75576036866359</v>
      </c>
      <c r="T9" s="223">
        <v>6.658595641646459</v>
      </c>
      <c r="U9" s="223">
        <v>7.300865493757103</v>
      </c>
      <c r="V9" s="223">
        <v>21.502347417840383</v>
      </c>
      <c r="W9" s="223">
        <v>9.89180834621326</v>
      </c>
      <c r="X9" s="223">
        <v>9.21237693389594</v>
      </c>
      <c r="Y9" s="223">
        <v>7.405022537025108</v>
      </c>
      <c r="Z9" s="223">
        <v>6.175059952038353</v>
      </c>
      <c r="AA9" s="223">
        <v>2.8232636928289034</v>
      </c>
      <c r="AB9" s="223">
        <v>4.832509610104352</v>
      </c>
      <c r="AC9" s="223">
        <v>2.8287061288632787</v>
      </c>
      <c r="AD9" s="223">
        <v>2.8018339276617343</v>
      </c>
      <c r="AE9" s="223">
        <v>8.77106045589693</v>
      </c>
      <c r="AF9" s="223">
        <v>15.489749430523926</v>
      </c>
      <c r="AG9" s="223">
        <v>40.19723865877711</v>
      </c>
      <c r="AH9" s="223">
        <v>12.830613393359602</v>
      </c>
      <c r="AI9" s="223">
        <v>7.3316708229426375</v>
      </c>
      <c r="AJ9" s="223">
        <v>16.612453531598504</v>
      </c>
      <c r="AK9" s="223">
        <v>33.75174337517433</v>
      </c>
      <c r="AL9" s="223">
        <v>21.55519141963358</v>
      </c>
      <c r="AM9" s="223">
        <v>25.8578431372549</v>
      </c>
      <c r="AN9" s="223">
        <v>12.424537487828612</v>
      </c>
      <c r="AO9" s="223">
        <v>13.242681448120575</v>
      </c>
      <c r="AP9" s="223">
        <v>11.03</v>
      </c>
      <c r="AQ9" s="223">
        <v>10.2</v>
      </c>
      <c r="AR9" s="223">
        <v>7.7</v>
      </c>
      <c r="AS9" s="223">
        <v>8.7</v>
      </c>
      <c r="AT9" s="223">
        <v>6.7</v>
      </c>
      <c r="AU9" s="223">
        <v>9.53</v>
      </c>
      <c r="AV9" s="223">
        <v>6.185567010309293</v>
      </c>
      <c r="AW9" s="223">
        <v>6.310679611650471</v>
      </c>
      <c r="AX9" s="223">
        <v>9.246575342465764</v>
      </c>
      <c r="AY9" s="223">
        <v>8.77742946708463</v>
      </c>
      <c r="AZ9" s="223">
        <v>3.986551392891456</v>
      </c>
      <c r="BA9" s="223">
        <v>6.605080831408781</v>
      </c>
      <c r="BB9" s="223">
        <v>5.675909878682839</v>
      </c>
      <c r="BC9" s="223">
        <v>5.576055760557603</v>
      </c>
      <c r="BD9" s="223">
        <v>5.7864077669902825</v>
      </c>
      <c r="BE9" s="223">
        <v>3.7444933920705017</v>
      </c>
      <c r="BF9" s="223">
        <v>2.476999292285916</v>
      </c>
      <c r="BG9" s="223">
        <v>3.936464088397782</v>
      </c>
    </row>
    <row r="10" spans="1:59" s="224" customFormat="1" ht="15" customHeight="1">
      <c r="A10" s="225" t="s">
        <v>10</v>
      </c>
      <c r="B10" s="226" t="s">
        <v>1</v>
      </c>
      <c r="C10" s="226" t="s">
        <v>1</v>
      </c>
      <c r="D10" s="226" t="s">
        <v>1</v>
      </c>
      <c r="E10" s="226" t="s">
        <v>1</v>
      </c>
      <c r="F10" s="226" t="s">
        <v>1</v>
      </c>
      <c r="G10" s="226" t="s">
        <v>1</v>
      </c>
      <c r="H10" s="226" t="s">
        <v>1</v>
      </c>
      <c r="I10" s="226" t="s">
        <v>1</v>
      </c>
      <c r="J10" s="226" t="s">
        <v>1</v>
      </c>
      <c r="K10" s="226" t="s">
        <v>1</v>
      </c>
      <c r="L10" s="226" t="s">
        <v>1</v>
      </c>
      <c r="M10" s="226">
        <v>2.220166512488464</v>
      </c>
      <c r="N10" s="226">
        <v>2.5339366515837014</v>
      </c>
      <c r="O10" s="226">
        <v>6.619593998234774</v>
      </c>
      <c r="P10" s="226">
        <v>11.506622516556298</v>
      </c>
      <c r="Q10" s="226">
        <v>8.01781737193763</v>
      </c>
      <c r="R10" s="226">
        <v>4.398625429553271</v>
      </c>
      <c r="S10" s="226">
        <v>11.915734035549686</v>
      </c>
      <c r="T10" s="226">
        <v>3.4705882352941364</v>
      </c>
      <c r="U10" s="226">
        <v>8.795878339965867</v>
      </c>
      <c r="V10" s="226">
        <v>21.70686456400741</v>
      </c>
      <c r="W10" s="226">
        <v>8.841463414634166</v>
      </c>
      <c r="X10" s="226">
        <v>9.383753501400548</v>
      </c>
      <c r="Y10" s="226">
        <v>7.4903969270166515</v>
      </c>
      <c r="Z10" s="226">
        <v>5.598570577724837</v>
      </c>
      <c r="AA10" s="226">
        <v>2.876480541455151</v>
      </c>
      <c r="AB10" s="226">
        <v>4.879385964912286</v>
      </c>
      <c r="AC10" s="226">
        <v>2.718243596445369</v>
      </c>
      <c r="AD10" s="226">
        <v>3.2061068702290196</v>
      </c>
      <c r="AE10" s="226">
        <v>8.777120315581843</v>
      </c>
      <c r="AF10" s="226">
        <v>19.58295557570264</v>
      </c>
      <c r="AG10" s="226">
        <v>39.12054586808187</v>
      </c>
      <c r="AH10" s="226">
        <v>10.38147138964578</v>
      </c>
      <c r="AI10" s="226">
        <v>8.294248333744747</v>
      </c>
      <c r="AJ10" s="226">
        <v>17.574652382037836</v>
      </c>
      <c r="AK10" s="226">
        <v>33.48196975571926</v>
      </c>
      <c r="AL10" s="226">
        <v>20.97312999273784</v>
      </c>
      <c r="AM10" s="226">
        <v>24.024492736222847</v>
      </c>
      <c r="AN10" s="226">
        <v>13.707647628267171</v>
      </c>
      <c r="AO10" s="226">
        <v>11.697599182700502</v>
      </c>
      <c r="AP10" s="226">
        <v>12.02</v>
      </c>
      <c r="AQ10" s="226">
        <v>9.5</v>
      </c>
      <c r="AR10" s="226">
        <v>7.8</v>
      </c>
      <c r="AS10" s="226">
        <v>8.4</v>
      </c>
      <c r="AT10" s="226">
        <v>7.27</v>
      </c>
      <c r="AU10" s="226">
        <v>9.36</v>
      </c>
      <c r="AV10" s="226">
        <v>5.810983397190291</v>
      </c>
      <c r="AW10" s="226">
        <v>6.336753168376584</v>
      </c>
      <c r="AX10" s="226">
        <v>9.704880817253136</v>
      </c>
      <c r="AY10" s="226">
        <v>8.07035695809622</v>
      </c>
      <c r="AZ10" s="226">
        <v>4.16467209191</v>
      </c>
      <c r="BA10" s="226">
        <v>7.261029411764711</v>
      </c>
      <c r="BB10" s="226">
        <v>5.655526992287912</v>
      </c>
      <c r="BC10" s="226">
        <v>4.663422546634237</v>
      </c>
      <c r="BD10" s="226">
        <v>5.966679581557526</v>
      </c>
      <c r="BE10" s="226">
        <v>3.5831809872029297</v>
      </c>
      <c r="BF10" s="226">
        <v>2.435580656547821</v>
      </c>
      <c r="BG10" s="226">
        <v>4.100620261888365</v>
      </c>
    </row>
    <row r="11" spans="1:59" s="224" customFormat="1" ht="15" customHeight="1">
      <c r="A11" s="180" t="s">
        <v>11</v>
      </c>
      <c r="B11" s="223" t="s">
        <v>1</v>
      </c>
      <c r="C11" s="223" t="s">
        <v>1</v>
      </c>
      <c r="D11" s="223" t="s">
        <v>1</v>
      </c>
      <c r="E11" s="223" t="s">
        <v>1</v>
      </c>
      <c r="F11" s="223" t="s">
        <v>1</v>
      </c>
      <c r="G11" s="223" t="s">
        <v>1</v>
      </c>
      <c r="H11" s="223" t="s">
        <v>1</v>
      </c>
      <c r="I11" s="223" t="s">
        <v>1</v>
      </c>
      <c r="J11" s="223" t="s">
        <v>1</v>
      </c>
      <c r="K11" s="223" t="s">
        <v>1</v>
      </c>
      <c r="L11" s="223" t="s">
        <v>1</v>
      </c>
      <c r="M11" s="223">
        <v>2.77777777777779</v>
      </c>
      <c r="N11" s="223">
        <v>1.981981981981984</v>
      </c>
      <c r="O11" s="223">
        <v>7.420494699646629</v>
      </c>
      <c r="P11" s="223">
        <v>12.66447368421051</v>
      </c>
      <c r="Q11" s="223">
        <v>6.715328467153281</v>
      </c>
      <c r="R11" s="223">
        <v>4.377564979480164</v>
      </c>
      <c r="S11" s="223">
        <v>10.6159895150721</v>
      </c>
      <c r="T11" s="223">
        <v>4.620853080568721</v>
      </c>
      <c r="U11" s="223">
        <v>8.867256511891263</v>
      </c>
      <c r="V11" s="223">
        <v>21.88365650969528</v>
      </c>
      <c r="W11" s="223">
        <v>9.318181818181825</v>
      </c>
      <c r="X11" s="223">
        <v>8.662508662508683</v>
      </c>
      <c r="Y11" s="223">
        <v>7.3341836734693855</v>
      </c>
      <c r="Z11" s="223">
        <v>5.585264408793811</v>
      </c>
      <c r="AA11" s="223">
        <v>2.4760832864378024</v>
      </c>
      <c r="AB11" s="223">
        <v>5.436573311367399</v>
      </c>
      <c r="AC11" s="223">
        <v>2.3958333333333304</v>
      </c>
      <c r="AD11" s="223">
        <v>3.814852492370302</v>
      </c>
      <c r="AE11" s="223">
        <v>8.91719745222932</v>
      </c>
      <c r="AF11" s="223">
        <v>20.197930724246515</v>
      </c>
      <c r="AG11" s="223">
        <v>38.95958083832336</v>
      </c>
      <c r="AH11" s="223">
        <v>9.534069485591168</v>
      </c>
      <c r="AI11" s="223">
        <v>8.679616424883218</v>
      </c>
      <c r="AJ11" s="223">
        <v>21.742081447963812</v>
      </c>
      <c r="AK11" s="223">
        <v>30.273183423155526</v>
      </c>
      <c r="AL11" s="223">
        <v>21.28388017118401</v>
      </c>
      <c r="AM11" s="223">
        <v>23.029875323453286</v>
      </c>
      <c r="AN11" s="223">
        <v>13.632887189292543</v>
      </c>
      <c r="AO11" s="223">
        <v>11.248527679623098</v>
      </c>
      <c r="AP11" s="223">
        <v>12.2</v>
      </c>
      <c r="AQ11" s="223">
        <v>9.8</v>
      </c>
      <c r="AR11" s="223">
        <v>7</v>
      </c>
      <c r="AS11" s="223">
        <v>8.1</v>
      </c>
      <c r="AT11" s="223">
        <v>7.93</v>
      </c>
      <c r="AU11" s="223">
        <v>8.94</v>
      </c>
      <c r="AV11" s="223">
        <v>6.106870229007648</v>
      </c>
      <c r="AW11" s="223">
        <v>6.055155875299756</v>
      </c>
      <c r="AX11" s="223">
        <v>11.249293386093841</v>
      </c>
      <c r="AY11" s="223">
        <v>6.148373983739834</v>
      </c>
      <c r="AZ11" s="223">
        <v>4.356151268549542</v>
      </c>
      <c r="BA11" s="223">
        <v>7.706422018348628</v>
      </c>
      <c r="BB11" s="223">
        <v>5.153321976149912</v>
      </c>
      <c r="BC11" s="223">
        <v>4.819765087079792</v>
      </c>
      <c r="BD11" s="223">
        <v>6.22102009273569</v>
      </c>
      <c r="BE11" s="223">
        <v>3.492178974172435</v>
      </c>
      <c r="BF11" s="223">
        <v>2.3550087873462173</v>
      </c>
      <c r="BG11" s="223">
        <v>4.0521978021978065</v>
      </c>
    </row>
    <row r="12" spans="1:59" s="224" customFormat="1" ht="15" customHeight="1">
      <c r="A12" s="225" t="s">
        <v>12</v>
      </c>
      <c r="B12" s="226" t="s">
        <v>1</v>
      </c>
      <c r="C12" s="226" t="s">
        <v>1</v>
      </c>
      <c r="D12" s="226" t="s">
        <v>1</v>
      </c>
      <c r="E12" s="226" t="s">
        <v>1</v>
      </c>
      <c r="F12" s="226" t="s">
        <v>1</v>
      </c>
      <c r="G12" s="226" t="s">
        <v>1</v>
      </c>
      <c r="H12" s="226" t="s">
        <v>1</v>
      </c>
      <c r="I12" s="226" t="s">
        <v>1</v>
      </c>
      <c r="J12" s="226" t="s">
        <v>1</v>
      </c>
      <c r="K12" s="226" t="s">
        <v>1</v>
      </c>
      <c r="L12" s="226" t="s">
        <v>1</v>
      </c>
      <c r="M12" s="226">
        <v>0.7339449541284404</v>
      </c>
      <c r="N12" s="226">
        <v>3.0965391621129434</v>
      </c>
      <c r="O12" s="226">
        <v>8.480565371024706</v>
      </c>
      <c r="P12" s="226">
        <v>13.273615635179148</v>
      </c>
      <c r="Q12" s="226">
        <v>5.535585909417695</v>
      </c>
      <c r="R12" s="226">
        <v>4.2915531335149915</v>
      </c>
      <c r="S12" s="226">
        <v>9.536250816459813</v>
      </c>
      <c r="T12" s="226">
        <v>5.605247465712604</v>
      </c>
      <c r="U12" s="226">
        <v>9.963255223037827</v>
      </c>
      <c r="V12" s="226">
        <v>21.05742935278032</v>
      </c>
      <c r="W12" s="226">
        <v>9.11144578313252</v>
      </c>
      <c r="X12" s="226">
        <v>8.764665286404405</v>
      </c>
      <c r="Y12" s="226">
        <v>8.312182741116757</v>
      </c>
      <c r="Z12" s="226">
        <v>4.803749267721158</v>
      </c>
      <c r="AA12" s="226">
        <v>2.347680268306318</v>
      </c>
      <c r="AB12" s="226">
        <v>5.297651556526506</v>
      </c>
      <c r="AC12" s="226">
        <v>2.0746887966805128</v>
      </c>
      <c r="AD12" s="226">
        <v>4.4207317073170715</v>
      </c>
      <c r="AE12" s="226">
        <v>9.39172749391728</v>
      </c>
      <c r="AF12" s="226">
        <v>21.619217081850508</v>
      </c>
      <c r="AG12" s="226">
        <v>38.222384784198994</v>
      </c>
      <c r="AH12" s="226">
        <v>7.700449854458857</v>
      </c>
      <c r="AI12" s="226">
        <v>10.319410319410327</v>
      </c>
      <c r="AJ12" s="226">
        <v>21.826280623608007</v>
      </c>
      <c r="AK12" s="226">
        <v>29.341864716636202</v>
      </c>
      <c r="AL12" s="226">
        <v>23.208480565371016</v>
      </c>
      <c r="AM12" s="226">
        <v>21.5326373752438</v>
      </c>
      <c r="AN12" s="226">
        <v>14.168397205965611</v>
      </c>
      <c r="AO12" s="226">
        <v>10.632492765605628</v>
      </c>
      <c r="AP12" s="226">
        <v>12.02</v>
      </c>
      <c r="AQ12" s="226">
        <v>9.4</v>
      </c>
      <c r="AR12" s="226">
        <v>7.6</v>
      </c>
      <c r="AS12" s="226">
        <v>7.2</v>
      </c>
      <c r="AT12" s="226">
        <v>8.28</v>
      </c>
      <c r="AU12" s="226">
        <v>9.02</v>
      </c>
      <c r="AV12" s="226">
        <v>5.685407454200884</v>
      </c>
      <c r="AW12" s="226">
        <v>6.156604901374766</v>
      </c>
      <c r="AX12" s="226">
        <v>12.162162162162158</v>
      </c>
      <c r="AY12" s="226">
        <v>5.421686746987958</v>
      </c>
      <c r="AZ12" s="226">
        <v>4.238095238095241</v>
      </c>
      <c r="BA12" s="226">
        <v>7.720420283234356</v>
      </c>
      <c r="BB12" s="226">
        <v>4.707379134860049</v>
      </c>
      <c r="BC12" s="226">
        <v>5.265289590927489</v>
      </c>
      <c r="BD12" s="226">
        <v>6.233166602539456</v>
      </c>
      <c r="BE12" s="226">
        <v>3.6218761318362906</v>
      </c>
      <c r="BF12" s="226">
        <v>2.446696959105208</v>
      </c>
      <c r="BG12" s="226">
        <v>3.6506311838962766</v>
      </c>
    </row>
    <row r="13" spans="1:59" s="224" customFormat="1" ht="15" customHeight="1">
      <c r="A13" s="180" t="s">
        <v>13</v>
      </c>
      <c r="B13" s="223" t="s">
        <v>1</v>
      </c>
      <c r="C13" s="223" t="s">
        <v>1</v>
      </c>
      <c r="D13" s="223" t="s">
        <v>1</v>
      </c>
      <c r="E13" s="223" t="s">
        <v>1</v>
      </c>
      <c r="F13" s="223" t="s">
        <v>1</v>
      </c>
      <c r="G13" s="223" t="s">
        <v>1</v>
      </c>
      <c r="H13" s="223" t="s">
        <v>1</v>
      </c>
      <c r="I13" s="223" t="s">
        <v>1</v>
      </c>
      <c r="J13" s="223" t="s">
        <v>1</v>
      </c>
      <c r="K13" s="223" t="s">
        <v>1</v>
      </c>
      <c r="L13" s="223" t="s">
        <v>1</v>
      </c>
      <c r="M13" s="223">
        <v>1.8416206261510082</v>
      </c>
      <c r="N13" s="223">
        <v>5.515370705244127</v>
      </c>
      <c r="O13" s="223">
        <v>2.656383890317038</v>
      </c>
      <c r="P13" s="223">
        <v>16.44407345575962</v>
      </c>
      <c r="Q13" s="223">
        <v>6.810035842293916</v>
      </c>
      <c r="R13" s="223">
        <v>4.026845637583887</v>
      </c>
      <c r="S13" s="223">
        <v>9.870967741935477</v>
      </c>
      <c r="T13" s="223">
        <v>5.460951262477987</v>
      </c>
      <c r="U13" s="223">
        <v>11.595615256124713</v>
      </c>
      <c r="V13" s="223">
        <v>18.689105403011517</v>
      </c>
      <c r="W13" s="223">
        <v>9.029850746268654</v>
      </c>
      <c r="X13" s="223">
        <v>8.624229979466126</v>
      </c>
      <c r="Y13" s="223">
        <v>8.443604284814121</v>
      </c>
      <c r="Z13" s="223">
        <v>4.648460197559556</v>
      </c>
      <c r="AA13" s="223">
        <v>3.664630760688503</v>
      </c>
      <c r="AB13" s="223">
        <v>4.070701660417786</v>
      </c>
      <c r="AC13" s="223">
        <v>2.0586721564590738</v>
      </c>
      <c r="AD13" s="223">
        <v>5.345436207766019</v>
      </c>
      <c r="AE13" s="223">
        <v>9.478219243657238</v>
      </c>
      <c r="AF13" s="223">
        <v>23.393091386095332</v>
      </c>
      <c r="AG13" s="223">
        <v>36.03827072997874</v>
      </c>
      <c r="AH13" s="223">
        <v>6.6163063297733915</v>
      </c>
      <c r="AI13" s="223">
        <v>12.997801123870012</v>
      </c>
      <c r="AJ13" s="223">
        <v>21.49189189189189</v>
      </c>
      <c r="AK13" s="223">
        <v>27.60277629471437</v>
      </c>
      <c r="AL13" s="223">
        <v>24.365411436541162</v>
      </c>
      <c r="AM13" s="223">
        <v>20.477739149938312</v>
      </c>
      <c r="AN13" s="223">
        <v>14.809643488783397</v>
      </c>
      <c r="AO13" s="223">
        <v>9.323820334036004</v>
      </c>
      <c r="AP13" s="223">
        <v>11.89</v>
      </c>
      <c r="AQ13" s="223">
        <v>9.3</v>
      </c>
      <c r="AR13" s="223">
        <v>7.9</v>
      </c>
      <c r="AS13" s="223">
        <v>6.7</v>
      </c>
      <c r="AT13" s="223">
        <v>9.29</v>
      </c>
      <c r="AU13" s="223">
        <v>8.57</v>
      </c>
      <c r="AV13" s="223">
        <v>5.322479649342517</v>
      </c>
      <c r="AW13" s="223">
        <v>6.3020214030915715</v>
      </c>
      <c r="AX13" s="223">
        <v>13.758389261744963</v>
      </c>
      <c r="AY13" s="223">
        <v>3.9823008849557495</v>
      </c>
      <c r="AZ13" s="223">
        <v>4.160756501182038</v>
      </c>
      <c r="BA13" s="223">
        <v>7.762142532909666</v>
      </c>
      <c r="BB13" s="223">
        <v>4.085930918281377</v>
      </c>
      <c r="BC13" s="223">
        <v>5.6252529340348065</v>
      </c>
      <c r="BD13" s="223">
        <v>6.590038314176241</v>
      </c>
      <c r="BE13" s="223">
        <v>3.1991373112868566</v>
      </c>
      <c r="BF13" s="223">
        <v>2.4033437826541193</v>
      </c>
      <c r="BG13" s="223">
        <v>3.639455782312921</v>
      </c>
    </row>
    <row r="14" spans="1:59" s="224" customFormat="1" ht="15" customHeight="1">
      <c r="A14" s="225" t="s">
        <v>14</v>
      </c>
      <c r="B14" s="226" t="s">
        <v>1</v>
      </c>
      <c r="C14" s="226" t="s">
        <v>1</v>
      </c>
      <c r="D14" s="226" t="s">
        <v>1</v>
      </c>
      <c r="E14" s="226" t="s">
        <v>1</v>
      </c>
      <c r="F14" s="226" t="s">
        <v>1</v>
      </c>
      <c r="G14" s="226" t="s">
        <v>1</v>
      </c>
      <c r="H14" s="226" t="s">
        <v>1</v>
      </c>
      <c r="I14" s="226" t="s">
        <v>1</v>
      </c>
      <c r="J14" s="226" t="s">
        <v>1</v>
      </c>
      <c r="K14" s="226" t="s">
        <v>1</v>
      </c>
      <c r="L14" s="226" t="s">
        <v>1</v>
      </c>
      <c r="M14" s="226">
        <v>-0.269299820466784</v>
      </c>
      <c r="N14" s="226">
        <v>5.130513051305119</v>
      </c>
      <c r="O14" s="226">
        <v>1.9691780821917915</v>
      </c>
      <c r="P14" s="226">
        <v>16.792611251049514</v>
      </c>
      <c r="Q14" s="226">
        <v>8.483105679367387</v>
      </c>
      <c r="R14" s="226">
        <v>3.5785288270377746</v>
      </c>
      <c r="S14" s="226">
        <v>8.765195137555981</v>
      </c>
      <c r="T14" s="226">
        <v>5.000000000000004</v>
      </c>
      <c r="U14" s="226">
        <v>13.576218487394943</v>
      </c>
      <c r="V14" s="226">
        <v>16.98774080560421</v>
      </c>
      <c r="W14" s="226">
        <v>9.730538922155695</v>
      </c>
      <c r="X14" s="226">
        <v>8.594815825375157</v>
      </c>
      <c r="Y14" s="226">
        <v>9.108040201005018</v>
      </c>
      <c r="Z14" s="226">
        <v>3.3966609096142797</v>
      </c>
      <c r="AA14" s="226">
        <v>3.897550111358594</v>
      </c>
      <c r="AB14" s="226">
        <v>4.287245444801724</v>
      </c>
      <c r="AC14" s="226">
        <v>2.106885919835544</v>
      </c>
      <c r="AD14" s="226">
        <v>3.573225968797189</v>
      </c>
      <c r="AE14" s="226">
        <v>11.90476190476193</v>
      </c>
      <c r="AF14" s="226">
        <v>24.40295267042987</v>
      </c>
      <c r="AG14" s="226">
        <v>35.67190226876089</v>
      </c>
      <c r="AH14" s="226">
        <v>5.505531258039631</v>
      </c>
      <c r="AI14" s="226">
        <v>14.020970495001217</v>
      </c>
      <c r="AJ14" s="226">
        <v>22.71171941830623</v>
      </c>
      <c r="AK14" s="226">
        <v>26.612059951202525</v>
      </c>
      <c r="AL14" s="226">
        <v>26.13902271163109</v>
      </c>
      <c r="AM14" s="226">
        <v>18.6708860759494</v>
      </c>
      <c r="AN14" s="226">
        <v>13.5816091954023</v>
      </c>
      <c r="AO14" s="226">
        <v>10.063147668393778</v>
      </c>
      <c r="AP14" s="226">
        <v>11.48</v>
      </c>
      <c r="AQ14" s="226">
        <v>9.5</v>
      </c>
      <c r="AR14" s="226">
        <v>7.8</v>
      </c>
      <c r="AS14" s="226">
        <v>7</v>
      </c>
      <c r="AT14" s="226">
        <v>8.69</v>
      </c>
      <c r="AU14" s="226">
        <v>9.08</v>
      </c>
      <c r="AV14" s="226">
        <v>4.844720496894417</v>
      </c>
      <c r="AW14" s="226">
        <v>6.6943127962085205</v>
      </c>
      <c r="AX14" s="226">
        <v>13.99222654081067</v>
      </c>
      <c r="AY14" s="226">
        <v>3.117389186556248</v>
      </c>
      <c r="AZ14" s="226">
        <v>4.534718941898924</v>
      </c>
      <c r="BA14" s="226">
        <v>7.681879801174875</v>
      </c>
      <c r="BB14" s="226">
        <v>4.322282836760379</v>
      </c>
      <c r="BC14" s="226">
        <v>5.3901850362027375</v>
      </c>
      <c r="BD14" s="226">
        <v>6.335877862595428</v>
      </c>
      <c r="BE14" s="226">
        <v>3.086862885857848</v>
      </c>
      <c r="BF14" s="226">
        <v>2.506963788300832</v>
      </c>
      <c r="BG14" s="226">
        <v>3.838315217391308</v>
      </c>
    </row>
    <row r="15" spans="1:59" s="224" customFormat="1" ht="15" customHeight="1">
      <c r="A15" s="180" t="s">
        <v>15</v>
      </c>
      <c r="B15" s="223" t="s">
        <v>1</v>
      </c>
      <c r="C15" s="223" t="s">
        <v>1</v>
      </c>
      <c r="D15" s="223" t="s">
        <v>1</v>
      </c>
      <c r="E15" s="223" t="s">
        <v>1</v>
      </c>
      <c r="F15" s="223" t="s">
        <v>1</v>
      </c>
      <c r="G15" s="223" t="s">
        <v>1</v>
      </c>
      <c r="H15" s="223" t="s">
        <v>1</v>
      </c>
      <c r="I15" s="223" t="s">
        <v>1</v>
      </c>
      <c r="J15" s="223" t="s">
        <v>1</v>
      </c>
      <c r="K15" s="223" t="s">
        <v>1</v>
      </c>
      <c r="L15" s="223" t="s">
        <v>1</v>
      </c>
      <c r="M15" s="223">
        <v>1.7527675276752586</v>
      </c>
      <c r="N15" s="223">
        <v>6.0743427017226015</v>
      </c>
      <c r="O15" s="223">
        <v>1.538461538461533</v>
      </c>
      <c r="P15" s="223">
        <v>16.83501683501687</v>
      </c>
      <c r="Q15" s="223">
        <v>8.285302593659939</v>
      </c>
      <c r="R15" s="223">
        <v>4.3246839654025315</v>
      </c>
      <c r="S15" s="223">
        <v>8.290816326530614</v>
      </c>
      <c r="T15" s="223">
        <v>4.59363957597172</v>
      </c>
      <c r="U15" s="223">
        <v>15.351266891891878</v>
      </c>
      <c r="V15" s="223">
        <v>15.597920277296362</v>
      </c>
      <c r="W15" s="223">
        <v>9.820089955022482</v>
      </c>
      <c r="X15" s="223">
        <v>9.010238907849821</v>
      </c>
      <c r="Y15" s="223">
        <v>10.018785222291804</v>
      </c>
      <c r="Z15" s="223">
        <v>2.39043824701195</v>
      </c>
      <c r="AA15" s="223">
        <v>4.113396331295172</v>
      </c>
      <c r="AB15" s="223">
        <v>4.164442071542984</v>
      </c>
      <c r="AC15" s="223">
        <v>1.8452075858534034</v>
      </c>
      <c r="AD15" s="223">
        <v>5.535983895319574</v>
      </c>
      <c r="AE15" s="223">
        <v>10.491177873152125</v>
      </c>
      <c r="AF15" s="223">
        <v>25.420802762192494</v>
      </c>
      <c r="AG15" s="223">
        <v>33.24156916724017</v>
      </c>
      <c r="AH15" s="223">
        <v>6.017561983471076</v>
      </c>
      <c r="AI15" s="223">
        <v>13.25213154689402</v>
      </c>
      <c r="AJ15" s="223">
        <v>24.241772424177242</v>
      </c>
      <c r="AK15" s="223">
        <v>28.358725761772853</v>
      </c>
      <c r="AL15" s="223">
        <v>25.708119773401663</v>
      </c>
      <c r="AM15" s="223">
        <v>17.060085836909877</v>
      </c>
      <c r="AN15" s="223">
        <v>13.556370302474807</v>
      </c>
      <c r="AO15" s="223">
        <v>10.533537815804351</v>
      </c>
      <c r="AP15" s="223">
        <v>10.91</v>
      </c>
      <c r="AQ15" s="223">
        <v>10.1</v>
      </c>
      <c r="AR15" s="223">
        <v>7.2</v>
      </c>
      <c r="AS15" s="223">
        <v>7.3</v>
      </c>
      <c r="AT15" s="223">
        <v>8.36</v>
      </c>
      <c r="AU15" s="223">
        <v>9.34</v>
      </c>
      <c r="AV15" s="223">
        <v>4.4554455445544665</v>
      </c>
      <c r="AW15" s="223">
        <v>7.109004739336493</v>
      </c>
      <c r="AX15" s="223">
        <v>13.716814159292026</v>
      </c>
      <c r="AY15" s="223">
        <v>3.064202334630356</v>
      </c>
      <c r="AZ15" s="223">
        <v>5.049551675318541</v>
      </c>
      <c r="BA15" s="223">
        <v>6.828391734052119</v>
      </c>
      <c r="BB15" s="223">
        <v>5.298570227081578</v>
      </c>
      <c r="BC15" s="223">
        <v>4.952076677316295</v>
      </c>
      <c r="BD15" s="223">
        <v>6.126331811263305</v>
      </c>
      <c r="BE15" s="223">
        <v>2.760846181427051</v>
      </c>
      <c r="BF15" s="223">
        <v>2.8960223307745827</v>
      </c>
      <c r="BG15" s="223">
        <v>3.6622583926754873</v>
      </c>
    </row>
    <row r="16" spans="1:59" s="224" customFormat="1" ht="15" customHeight="1">
      <c r="A16" s="225" t="s">
        <v>16</v>
      </c>
      <c r="B16" s="226" t="s">
        <v>1</v>
      </c>
      <c r="C16" s="226" t="s">
        <v>1</v>
      </c>
      <c r="D16" s="226" t="s">
        <v>1</v>
      </c>
      <c r="E16" s="226" t="s">
        <v>1</v>
      </c>
      <c r="F16" s="226" t="s">
        <v>1</v>
      </c>
      <c r="G16" s="226" t="s">
        <v>1</v>
      </c>
      <c r="H16" s="226" t="s">
        <v>1</v>
      </c>
      <c r="I16" s="226" t="s">
        <v>1</v>
      </c>
      <c r="J16" s="226" t="s">
        <v>1</v>
      </c>
      <c r="K16" s="226" t="s">
        <v>1</v>
      </c>
      <c r="L16" s="226" t="s">
        <v>1</v>
      </c>
      <c r="M16" s="226">
        <v>2.0408163265305923</v>
      </c>
      <c r="N16" s="226">
        <v>5.727272727272736</v>
      </c>
      <c r="O16" s="226">
        <v>4.041272570937227</v>
      </c>
      <c r="P16" s="226">
        <v>15.20661157024794</v>
      </c>
      <c r="Q16" s="226">
        <v>7.245337159253951</v>
      </c>
      <c r="R16" s="226">
        <v>5.217391304347818</v>
      </c>
      <c r="S16" s="226">
        <v>7.438016528925617</v>
      </c>
      <c r="T16" s="226">
        <v>5.443786982248522</v>
      </c>
      <c r="U16" s="226">
        <v>16.35757575757575</v>
      </c>
      <c r="V16" s="226">
        <v>15.325342465753412</v>
      </c>
      <c r="W16" s="226">
        <v>8.834446919079442</v>
      </c>
      <c r="X16" s="226">
        <v>9.345156889495222</v>
      </c>
      <c r="Y16" s="226">
        <v>9.357454772301942</v>
      </c>
      <c r="Z16" s="226">
        <v>3.080433542498562</v>
      </c>
      <c r="AA16" s="226">
        <v>3.707802988378539</v>
      </c>
      <c r="AB16" s="226">
        <v>4.375667022411944</v>
      </c>
      <c r="AC16" s="226">
        <v>1.8404907975460238</v>
      </c>
      <c r="AD16" s="226">
        <v>6.626506024096401</v>
      </c>
      <c r="AE16" s="226">
        <v>10.828625235404887</v>
      </c>
      <c r="AF16" s="226">
        <v>30.07646559048427</v>
      </c>
      <c r="AG16" s="226">
        <v>27.694317439581994</v>
      </c>
      <c r="AH16" s="226">
        <v>5.421994884910464</v>
      </c>
      <c r="AI16" s="226">
        <v>13.561377971858324</v>
      </c>
      <c r="AJ16" s="226">
        <v>25.50737022003844</v>
      </c>
      <c r="AK16" s="226">
        <v>28.544680851063852</v>
      </c>
      <c r="AL16" s="226">
        <v>25.238347457627096</v>
      </c>
      <c r="AM16" s="226">
        <v>15.045464157327126</v>
      </c>
      <c r="AN16" s="226">
        <v>14.493153202830644</v>
      </c>
      <c r="AO16" s="226">
        <v>10.924707015572332</v>
      </c>
      <c r="AP16" s="226">
        <v>10.52</v>
      </c>
      <c r="AQ16" s="226">
        <v>9.7</v>
      </c>
      <c r="AR16" s="226">
        <v>7.6</v>
      </c>
      <c r="AS16" s="226">
        <v>7.2</v>
      </c>
      <c r="AT16" s="226">
        <v>8.83</v>
      </c>
      <c r="AU16" s="226">
        <v>8.45</v>
      </c>
      <c r="AV16" s="226">
        <v>4.514533085961665</v>
      </c>
      <c r="AW16" s="226">
        <v>8.284023668639055</v>
      </c>
      <c r="AX16" s="226">
        <v>13.060109289617488</v>
      </c>
      <c r="AY16" s="226">
        <v>2.658289028516191</v>
      </c>
      <c r="AZ16" s="226">
        <v>5.7909604519773925</v>
      </c>
      <c r="BA16" s="226">
        <v>5.919003115264803</v>
      </c>
      <c r="BB16" s="226">
        <v>5.6722689075630255</v>
      </c>
      <c r="BC16" s="226">
        <v>4.612326043737584</v>
      </c>
      <c r="BD16" s="226">
        <v>6.309388065374369</v>
      </c>
      <c r="BE16" s="226">
        <v>2.538434036467652</v>
      </c>
      <c r="BF16" s="226">
        <v>2.8242677824267663</v>
      </c>
      <c r="BG16" s="226">
        <v>3.967446592065123</v>
      </c>
    </row>
    <row r="17" spans="1:59" s="224" customFormat="1" ht="15" customHeight="1">
      <c r="A17" s="180" t="s">
        <v>17</v>
      </c>
      <c r="B17" s="223" t="s">
        <v>1</v>
      </c>
      <c r="C17" s="223" t="s">
        <v>1</v>
      </c>
      <c r="D17" s="223" t="s">
        <v>1</v>
      </c>
      <c r="E17" s="223" t="s">
        <v>1</v>
      </c>
      <c r="F17" s="223" t="s">
        <v>1</v>
      </c>
      <c r="G17" s="223" t="s">
        <v>1</v>
      </c>
      <c r="H17" s="223" t="s">
        <v>1</v>
      </c>
      <c r="I17" s="223" t="s">
        <v>1</v>
      </c>
      <c r="J17" s="223" t="s">
        <v>1</v>
      </c>
      <c r="K17" s="223" t="s">
        <v>1</v>
      </c>
      <c r="L17" s="223" t="s">
        <v>1</v>
      </c>
      <c r="M17" s="223">
        <v>1.382488479262678</v>
      </c>
      <c r="N17" s="223">
        <v>4.6363636363636385</v>
      </c>
      <c r="O17" s="223">
        <v>7.558644656820146</v>
      </c>
      <c r="P17" s="223">
        <v>12.520193861066243</v>
      </c>
      <c r="Q17" s="223">
        <v>7.609475951184486</v>
      </c>
      <c r="R17" s="223">
        <v>5.670446964643072</v>
      </c>
      <c r="S17" s="223">
        <v>7.638888888888884</v>
      </c>
      <c r="T17" s="223">
        <v>5.337243401759539</v>
      </c>
      <c r="U17" s="223">
        <v>17.625139198218243</v>
      </c>
      <c r="V17" s="223">
        <v>14.033613445378169</v>
      </c>
      <c r="W17" s="223">
        <v>9.57995578481945</v>
      </c>
      <c r="X17" s="223">
        <v>8.540685944855419</v>
      </c>
      <c r="Y17" s="223">
        <v>8.426270136307302</v>
      </c>
      <c r="Z17" s="223">
        <v>3.3142857142857363</v>
      </c>
      <c r="AA17" s="223">
        <v>4.092920353982277</v>
      </c>
      <c r="AB17" s="223">
        <v>3.7725823591923557</v>
      </c>
      <c r="AC17" s="223">
        <v>2.355350742447504</v>
      </c>
      <c r="AD17" s="223">
        <v>6.70335167583791</v>
      </c>
      <c r="AE17" s="223">
        <v>11.251758087201136</v>
      </c>
      <c r="AF17" s="223">
        <v>33.29119258322797</v>
      </c>
      <c r="AG17" s="223">
        <v>24.628517230477385</v>
      </c>
      <c r="AH17" s="223">
        <v>5.783866057838671</v>
      </c>
      <c r="AI17" s="223">
        <v>13.357314148681043</v>
      </c>
      <c r="AJ17" s="223">
        <v>28.157393695790134</v>
      </c>
      <c r="AK17" s="223">
        <v>26.394849785407736</v>
      </c>
      <c r="AL17" s="223">
        <v>25.97623089983021</v>
      </c>
      <c r="AM17" s="223">
        <v>13.663694795770276</v>
      </c>
      <c r="AN17" s="223">
        <v>15.05837285662166</v>
      </c>
      <c r="AO17" s="223">
        <v>10.590566785572708</v>
      </c>
      <c r="AP17" s="223">
        <v>10.64</v>
      </c>
      <c r="AQ17" s="223">
        <v>9</v>
      </c>
      <c r="AR17" s="223">
        <v>7.7</v>
      </c>
      <c r="AS17" s="223">
        <v>7.2</v>
      </c>
      <c r="AT17" s="223">
        <v>9.06</v>
      </c>
      <c r="AU17" s="223">
        <v>7.71</v>
      </c>
      <c r="AV17" s="223">
        <v>4.876543209876546</v>
      </c>
      <c r="AW17" s="223">
        <v>9.59387875220717</v>
      </c>
      <c r="AX17" s="223">
        <v>10.902255639097751</v>
      </c>
      <c r="AY17" s="223">
        <v>3.0992736077481866</v>
      </c>
      <c r="AZ17" s="223">
        <v>6.434945984030055</v>
      </c>
      <c r="BA17" s="223">
        <v>5.4280670785525205</v>
      </c>
      <c r="BB17" s="223">
        <v>5.441607367099205</v>
      </c>
      <c r="BC17" s="223">
        <v>4.724096863834857</v>
      </c>
      <c r="BD17" s="223">
        <v>6.40636846095526</v>
      </c>
      <c r="BE17" s="223">
        <v>2.1018881368008673</v>
      </c>
      <c r="BF17" s="223">
        <v>3.035589672016744</v>
      </c>
      <c r="BG17" s="223">
        <v>4.33457500846597</v>
      </c>
    </row>
    <row r="18" spans="1:59" s="224" customFormat="1" ht="15" customHeight="1">
      <c r="A18" s="225" t="s">
        <v>18</v>
      </c>
      <c r="B18" s="226" t="s">
        <v>1</v>
      </c>
      <c r="C18" s="226" t="s">
        <v>1</v>
      </c>
      <c r="D18" s="226" t="s">
        <v>1</v>
      </c>
      <c r="E18" s="226" t="s">
        <v>1</v>
      </c>
      <c r="F18" s="226" t="s">
        <v>1</v>
      </c>
      <c r="G18" s="226" t="s">
        <v>1</v>
      </c>
      <c r="H18" s="226" t="s">
        <v>1</v>
      </c>
      <c r="I18" s="226" t="s">
        <v>1</v>
      </c>
      <c r="J18" s="226" t="s">
        <v>1</v>
      </c>
      <c r="K18" s="226" t="s">
        <v>1</v>
      </c>
      <c r="L18" s="226" t="s">
        <v>1</v>
      </c>
      <c r="M18" s="226">
        <v>1.5525114155251263</v>
      </c>
      <c r="N18" s="226">
        <v>5.485611510791366</v>
      </c>
      <c r="O18" s="226">
        <v>6.990622335890873</v>
      </c>
      <c r="P18" s="226">
        <v>11.633466135458148</v>
      </c>
      <c r="Q18" s="226">
        <v>7.7801570306923695</v>
      </c>
      <c r="R18" s="226">
        <v>5.562913907284761</v>
      </c>
      <c r="S18" s="226">
        <v>7.716436637390212</v>
      </c>
      <c r="T18" s="226">
        <v>5.2999417588817765</v>
      </c>
      <c r="U18" s="226">
        <v>20.281042588495545</v>
      </c>
      <c r="V18" s="226">
        <v>11.510204081632658</v>
      </c>
      <c r="W18" s="226">
        <v>9.150805270863827</v>
      </c>
      <c r="X18" s="226">
        <v>8.786049631120063</v>
      </c>
      <c r="Y18" s="226">
        <v>7.829839704069053</v>
      </c>
      <c r="Z18" s="226">
        <v>3.6592338479130904</v>
      </c>
      <c r="AA18" s="226">
        <v>4.247104247104239</v>
      </c>
      <c r="AB18" s="226">
        <v>3.1746031746031855</v>
      </c>
      <c r="AC18" s="226">
        <v>2.923076923076917</v>
      </c>
      <c r="AD18" s="226">
        <v>6.726457399103136</v>
      </c>
      <c r="AE18" s="226">
        <v>11.391223155929042</v>
      </c>
      <c r="AF18" s="226">
        <v>36.420787929589274</v>
      </c>
      <c r="AG18" s="226">
        <v>21.382488479262697</v>
      </c>
      <c r="AH18" s="226">
        <v>6.504682358896474</v>
      </c>
      <c r="AI18" s="226">
        <v>13.046577946768068</v>
      </c>
      <c r="AJ18" s="226">
        <v>28.904771915072548</v>
      </c>
      <c r="AK18" s="226">
        <v>26.793868232224384</v>
      </c>
      <c r="AL18" s="226">
        <v>25.311897106109328</v>
      </c>
      <c r="AM18" s="226">
        <v>12.778405008724224</v>
      </c>
      <c r="AN18" s="226">
        <v>15.644339279213693</v>
      </c>
      <c r="AO18" s="226">
        <v>10.938852600928616</v>
      </c>
      <c r="AP18" s="226">
        <v>10.1</v>
      </c>
      <c r="AQ18" s="226">
        <v>8.8</v>
      </c>
      <c r="AR18" s="226">
        <v>8.1</v>
      </c>
      <c r="AS18" s="226">
        <v>6.8</v>
      </c>
      <c r="AT18" s="226">
        <v>9.18</v>
      </c>
      <c r="AU18" s="226">
        <v>7.75</v>
      </c>
      <c r="AV18" s="226">
        <v>5.285802089735724</v>
      </c>
      <c r="AW18" s="226">
        <v>8.873321657910092</v>
      </c>
      <c r="AX18" s="226">
        <v>10.83109919571045</v>
      </c>
      <c r="AY18" s="226">
        <v>2.9511369134010756</v>
      </c>
      <c r="AZ18" s="226">
        <v>6.48496240601503</v>
      </c>
      <c r="BA18" s="226">
        <v>5.604589585172117</v>
      </c>
      <c r="BB18" s="226">
        <v>5.390722941913905</v>
      </c>
      <c r="BC18" s="226">
        <v>4.916732751784312</v>
      </c>
      <c r="BD18" s="226">
        <v>5.820105820105811</v>
      </c>
      <c r="BE18" s="226">
        <v>2.357142857142865</v>
      </c>
      <c r="BF18" s="226">
        <v>3.3147243545010467</v>
      </c>
      <c r="BG18" s="226">
        <v>4.7281323877068555</v>
      </c>
    </row>
    <row r="19" spans="1:59" s="224" customFormat="1" ht="14.25">
      <c r="A19" s="227"/>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row>
    <row r="20" spans="1:59" s="231" customFormat="1" ht="15" thickBot="1">
      <c r="A20" s="229" t="s">
        <v>24</v>
      </c>
      <c r="B20" s="230" t="s">
        <v>1</v>
      </c>
      <c r="C20" s="230" t="s">
        <v>1</v>
      </c>
      <c r="D20" s="230" t="s">
        <v>1</v>
      </c>
      <c r="E20" s="230" t="s">
        <v>1</v>
      </c>
      <c r="F20" s="230" t="s">
        <v>1</v>
      </c>
      <c r="G20" s="230" t="s">
        <v>1</v>
      </c>
      <c r="H20" s="230" t="s">
        <v>1</v>
      </c>
      <c r="I20" s="230" t="s">
        <v>1</v>
      </c>
      <c r="J20" s="230" t="s">
        <v>1</v>
      </c>
      <c r="K20" s="230" t="s">
        <v>1</v>
      </c>
      <c r="L20" s="230" t="s">
        <v>1</v>
      </c>
      <c r="M20" s="230">
        <v>1.8386029694591688</v>
      </c>
      <c r="N20" s="230">
        <v>4.003625925366339</v>
      </c>
      <c r="O20" s="230">
        <v>5.309413131900098</v>
      </c>
      <c r="P20" s="230">
        <v>12.897441202841552</v>
      </c>
      <c r="Q20" s="230">
        <v>8.082350785020488</v>
      </c>
      <c r="R20" s="230">
        <v>4.93952068731629</v>
      </c>
      <c r="S20" s="230">
        <v>8.553854108877035</v>
      </c>
      <c r="T20" s="230">
        <v>5.701101518309004</v>
      </c>
      <c r="U20" s="230">
        <v>12.116666666666687</v>
      </c>
      <c r="V20" s="230">
        <v>18.061543035528448</v>
      </c>
      <c r="W20" s="230">
        <v>9.405691261646943</v>
      </c>
      <c r="X20" s="230">
        <v>8.982621705604776</v>
      </c>
      <c r="Y20" s="230">
        <v>8.252811658482507</v>
      </c>
      <c r="Z20" s="230">
        <v>4.726368159203953</v>
      </c>
      <c r="AA20" s="230">
        <v>3.330073121885335</v>
      </c>
      <c r="AB20" s="230">
        <v>4.385648607229808</v>
      </c>
      <c r="AC20" s="230">
        <v>2.487154022194371</v>
      </c>
      <c r="AD20" s="230">
        <v>4.491257636401946</v>
      </c>
      <c r="AE20" s="230">
        <v>9.85040925769123</v>
      </c>
      <c r="AF20" s="230">
        <v>23.322566436646586</v>
      </c>
      <c r="AG20" s="230">
        <v>33.97226025358655</v>
      </c>
      <c r="AH20" s="230">
        <v>8.75988625255486</v>
      </c>
      <c r="AI20" s="230">
        <v>10.748646716372189</v>
      </c>
      <c r="AJ20" s="230">
        <v>21.766235682534997</v>
      </c>
      <c r="AK20" s="230">
        <v>29.42530824926535</v>
      </c>
      <c r="AL20" s="230">
        <v>23.830813164177698</v>
      </c>
      <c r="AM20" s="230">
        <v>20.175604408067628</v>
      </c>
      <c r="AN20" s="230">
        <v>13.690593222338432</v>
      </c>
      <c r="AO20" s="230">
        <v>11.64836989229463</v>
      </c>
      <c r="AP20" s="230">
        <v>11.1</v>
      </c>
      <c r="AQ20" s="230">
        <v>9.6</v>
      </c>
      <c r="AR20" s="230">
        <v>7.7</v>
      </c>
      <c r="AS20" s="230">
        <v>7.7</v>
      </c>
      <c r="AT20" s="230">
        <v>8.2</v>
      </c>
      <c r="AU20" s="230">
        <v>8.8</v>
      </c>
      <c r="AV20" s="230">
        <f aca="true" t="shared" si="0" ref="AV20:BF20">AVERAGE(AV7:AV18)</f>
        <v>5.59688511774494</v>
      </c>
      <c r="AW20" s="230">
        <f t="shared" si="0"/>
        <v>6.9240268669879725</v>
      </c>
      <c r="AX20" s="230">
        <f t="shared" si="0"/>
        <v>11.377794654384408</v>
      </c>
      <c r="AY20" s="230">
        <f t="shared" si="0"/>
        <v>5.592661578986896</v>
      </c>
      <c r="AZ20" s="230">
        <f t="shared" si="0"/>
        <v>4.690784210738191</v>
      </c>
      <c r="BA20" s="230">
        <f t="shared" si="0"/>
        <v>6.769122930290435</v>
      </c>
      <c r="BB20" s="230">
        <f t="shared" si="0"/>
        <v>5.1993395522556805</v>
      </c>
      <c r="BC20" s="230">
        <f t="shared" si="0"/>
        <v>5.166610877227964</v>
      </c>
      <c r="BD20" s="230">
        <f t="shared" si="0"/>
        <v>6.1278125983485054</v>
      </c>
      <c r="BE20" s="230">
        <f t="shared" si="0"/>
        <v>3.164714491237991</v>
      </c>
      <c r="BF20" s="230">
        <f t="shared" si="0"/>
        <v>2.7250006793527457</v>
      </c>
      <c r="BG20" s="230">
        <f>AVERAGE(BG7:BG18)</f>
        <v>3.932977907899478</v>
      </c>
    </row>
    <row r="21" spans="1:59" s="210" customFormat="1" ht="15" customHeight="1">
      <c r="A21" s="191" t="s">
        <v>103</v>
      </c>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182"/>
      <c r="BF21" s="182"/>
      <c r="BG21" s="182"/>
    </row>
    <row r="22" spans="2:59" s="210" customFormat="1" ht="12.75">
      <c r="B22" s="232"/>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182"/>
      <c r="BF22" s="182"/>
      <c r="BG22" s="182"/>
    </row>
    <row r="23" spans="1:59" s="210" customFormat="1" ht="12.75">
      <c r="A23" s="233"/>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5"/>
      <c r="BE23" s="182"/>
      <c r="BF23" s="182"/>
      <c r="BG23" s="182"/>
    </row>
  </sheetData>
  <sheetProtection/>
  <mergeCells count="1">
    <mergeCell ref="BB3:BE3"/>
  </mergeCells>
  <printOptions horizontalCentered="1" verticalCentered="1"/>
  <pageMargins left="0.25" right="0.25" top="0.25" bottom="0.25" header="0.25" footer="0.2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Consejo Monetario Centroamericano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shernandez</dc:creator>
  <cp:keywords/>
  <dc:description/>
  <cp:lastModifiedBy>Asistente Base Datos 2</cp:lastModifiedBy>
  <cp:lastPrinted>2014-02-14T16:56:58Z</cp:lastPrinted>
  <dcterms:created xsi:type="dcterms:W3CDTF">2003-12-17T22:12:49Z</dcterms:created>
  <dcterms:modified xsi:type="dcterms:W3CDTF">2018-11-26T16:42:05Z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