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M:\Direccion Estadisticas Fiscales\2.Consolidacion Gobierno General (Restaurado 20230731)\Metodo Provisional\Gobierno General Consolidado\Formato Publicación\COSEFIN\Publicados\"/>
    </mc:Choice>
  </mc:AlternateContent>
  <xr:revisionPtr revIDLastSave="0" documentId="13_ncr:1_{ADDA9F2D-C9A1-4A17-9BAE-9DB90E5FD9A3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Indice" sheetId="2" r:id="rId1"/>
    <sheet name="Estado I" sheetId="3" r:id="rId2"/>
    <sheet name="Ingreso" sheetId="5" r:id="rId3"/>
    <sheet name="Gasto" sheetId="6" r:id="rId4"/>
    <sheet name="Transacciones Activos y Pasivo " sheetId="7" r:id="rId5"/>
  </sheets>
  <externalReferences>
    <externalReference r:id="rId6"/>
    <externalReference r:id="rId7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30" i="3" l="1"/>
  <c r="AQ36" i="3"/>
  <c r="AQ16" i="3"/>
  <c r="AQ17" i="3"/>
  <c r="AQ18" i="3"/>
  <c r="AQ19" i="3"/>
  <c r="AQ21" i="3"/>
  <c r="AQ12" i="3"/>
  <c r="AQ28" i="3"/>
  <c r="AQ29" i="3"/>
  <c r="AQ39" i="3"/>
  <c r="AP30" i="3"/>
  <c r="AP44" i="3"/>
  <c r="AP16" i="3"/>
  <c r="AP17" i="3"/>
  <c r="AP18" i="3"/>
  <c r="AP19" i="3"/>
  <c r="AP21" i="3"/>
  <c r="AP11" i="3"/>
  <c r="AP28" i="3"/>
  <c r="AP29" i="3"/>
  <c r="AP36" i="3"/>
  <c r="AP39" i="3"/>
  <c r="AO36" i="3"/>
  <c r="AO21" i="3"/>
  <c r="AO18" i="3"/>
  <c r="AO17" i="3"/>
  <c r="AO16" i="3"/>
  <c r="AO19" i="3"/>
  <c r="AO28" i="3"/>
  <c r="AO29" i="3"/>
  <c r="AO30" i="3"/>
  <c r="AO39" i="3"/>
  <c r="AQ44" i="3" l="1"/>
  <c r="AP13" i="3"/>
  <c r="AQ37" i="3"/>
  <c r="AQ13" i="3"/>
  <c r="AQ11" i="3"/>
  <c r="AQ27" i="3"/>
  <c r="AQ15" i="3"/>
  <c r="AQ20" i="3"/>
  <c r="AQ22" i="3"/>
  <c r="AQ10" i="3"/>
  <c r="AP27" i="3"/>
  <c r="AP15" i="3"/>
  <c r="AP22" i="3"/>
  <c r="AP20" i="3"/>
  <c r="AO15" i="3"/>
  <c r="AO20" i="3"/>
  <c r="AP10" i="3"/>
  <c r="AO38" i="3"/>
  <c r="AO44" i="3"/>
  <c r="AO34" i="3"/>
  <c r="AO27" i="3"/>
  <c r="AO22" i="3"/>
  <c r="AO12" i="3"/>
  <c r="AO10" i="3"/>
  <c r="AO11" i="3"/>
  <c r="AQ14" i="3" l="1"/>
  <c r="AQ42" i="3" s="1"/>
  <c r="AQ38" i="3"/>
  <c r="AP12" i="3"/>
  <c r="AP9" i="3"/>
  <c r="AQ26" i="3"/>
  <c r="AQ43" i="3" s="1"/>
  <c r="AQ34" i="3"/>
  <c r="AQ35" i="3"/>
  <c r="AQ9" i="3"/>
  <c r="AP37" i="3"/>
  <c r="AP38" i="3"/>
  <c r="AP35" i="3"/>
  <c r="AP34" i="3"/>
  <c r="AP26" i="3"/>
  <c r="AP43" i="3" s="1"/>
  <c r="AP14" i="3"/>
  <c r="AO14" i="3"/>
  <c r="AO42" i="3" s="1"/>
  <c r="AO37" i="3"/>
  <c r="AO35" i="3"/>
  <c r="AO26" i="3"/>
  <c r="AO43" i="3" s="1"/>
  <c r="AO13" i="3"/>
  <c r="AQ24" i="3" l="1"/>
  <c r="AQ23" i="3"/>
  <c r="AQ31" i="3"/>
  <c r="AQ32" i="3"/>
  <c r="AQ49" i="3" s="1"/>
  <c r="AP31" i="3"/>
  <c r="AP42" i="3"/>
  <c r="AO31" i="3"/>
  <c r="AP23" i="3"/>
  <c r="AP24" i="3"/>
  <c r="AP32" i="3"/>
  <c r="AO9" i="3"/>
  <c r="AO32" i="3" s="1"/>
  <c r="AO45" i="3" s="1"/>
  <c r="AQ45" i="3" l="1"/>
  <c r="AP45" i="3"/>
  <c r="AP49" i="3"/>
  <c r="AO23" i="3"/>
  <c r="AO24" i="3"/>
  <c r="AO49" i="3"/>
  <c r="E2" i="3" l="1"/>
  <c r="F39" i="3" l="1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F9" i="3" l="1"/>
  <c r="AG9" i="3"/>
  <c r="AN9" i="3"/>
  <c r="I9" i="3"/>
  <c r="W9" i="3"/>
  <c r="N9" i="3"/>
  <c r="F14" i="3"/>
  <c r="X13" i="3"/>
  <c r="M14" i="3"/>
  <c r="AC14" i="3"/>
  <c r="AG14" i="3"/>
  <c r="Q14" i="3"/>
  <c r="U14" i="3"/>
  <c r="AK14" i="3"/>
  <c r="L9" i="3"/>
  <c r="I14" i="3"/>
  <c r="Y9" i="3"/>
  <c r="AF14" i="3"/>
  <c r="AM14" i="3"/>
  <c r="AC9" i="3"/>
  <c r="I37" i="3"/>
  <c r="Y37" i="3"/>
  <c r="V9" i="3"/>
  <c r="AK9" i="3"/>
  <c r="M9" i="3"/>
  <c r="AE13" i="3"/>
  <c r="O9" i="3"/>
  <c r="U9" i="3"/>
  <c r="AL13" i="3"/>
  <c r="AI9" i="3"/>
  <c r="T9" i="3"/>
  <c r="K9" i="3"/>
  <c r="AJ9" i="3"/>
  <c r="AH9" i="3"/>
  <c r="AF9" i="3"/>
  <c r="AM9" i="3"/>
  <c r="H9" i="3"/>
  <c r="AD9" i="3"/>
  <c r="AB9" i="3"/>
  <c r="AA13" i="3"/>
  <c r="G9" i="3"/>
  <c r="G14" i="3"/>
  <c r="W14" i="3"/>
  <c r="R9" i="3"/>
  <c r="J9" i="3"/>
  <c r="S9" i="3"/>
  <c r="Q9" i="3"/>
  <c r="Z9" i="3"/>
  <c r="P9" i="3"/>
  <c r="O14" i="3"/>
  <c r="AE14" i="3"/>
  <c r="Y14" i="3"/>
  <c r="AA34" i="3"/>
  <c r="AB34" i="3"/>
  <c r="N14" i="3"/>
  <c r="S14" i="3"/>
  <c r="X14" i="3"/>
  <c r="AD14" i="3"/>
  <c r="AN14" i="3"/>
  <c r="H14" i="3"/>
  <c r="AI14" i="3"/>
  <c r="AJ14" i="3"/>
  <c r="P14" i="3"/>
  <c r="T14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H13" i="3"/>
  <c r="J13" i="3"/>
  <c r="K13" i="3"/>
  <c r="M13" i="3"/>
  <c r="N13" i="3"/>
  <c r="Q13" i="3"/>
  <c r="AD13" i="3"/>
  <c r="AF13" i="3"/>
  <c r="AH13" i="3"/>
  <c r="J14" i="3"/>
  <c r="K14" i="3"/>
  <c r="L14" i="3"/>
  <c r="R14" i="3"/>
  <c r="V14" i="3"/>
  <c r="Z14" i="3"/>
  <c r="AA14" i="3"/>
  <c r="AB14" i="3"/>
  <c r="AH14" i="3"/>
  <c r="AL14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U34" i="3"/>
  <c r="V34" i="3"/>
  <c r="W34" i="3"/>
  <c r="X34" i="3"/>
  <c r="Y34" i="3"/>
  <c r="AC34" i="3"/>
  <c r="AE34" i="3"/>
  <c r="AF34" i="3"/>
  <c r="AG34" i="3"/>
  <c r="AH34" i="3"/>
  <c r="AI34" i="3"/>
  <c r="AL34" i="3"/>
  <c r="AM34" i="3"/>
  <c r="AN34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F37" i="3"/>
  <c r="G37" i="3"/>
  <c r="H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E39" i="3"/>
  <c r="AN13" i="3" l="1"/>
  <c r="AC13" i="3"/>
  <c r="AB43" i="3"/>
  <c r="X9" i="3"/>
  <c r="X24" i="3" s="1"/>
  <c r="W13" i="3"/>
  <c r="I13" i="3"/>
  <c r="T13" i="3"/>
  <c r="AG13" i="3"/>
  <c r="Y13" i="3"/>
  <c r="AL9" i="3"/>
  <c r="AL32" i="3" s="1"/>
  <c r="AL49" i="3" s="1"/>
  <c r="AI13" i="3"/>
  <c r="I42" i="3"/>
  <c r="E15" i="3"/>
  <c r="M24" i="3"/>
  <c r="T43" i="3"/>
  <c r="AE9" i="3"/>
  <c r="AE32" i="3" s="1"/>
  <c r="AE49" i="3" s="1"/>
  <c r="V13" i="3"/>
  <c r="Z34" i="3"/>
  <c r="AN37" i="3"/>
  <c r="AD34" i="3"/>
  <c r="T34" i="3"/>
  <c r="P13" i="3"/>
  <c r="AJ13" i="3"/>
  <c r="R13" i="3"/>
  <c r="AG24" i="3"/>
  <c r="AB13" i="3"/>
  <c r="AA9" i="3"/>
  <c r="AA24" i="3" s="1"/>
  <c r="Z13" i="3"/>
  <c r="AI42" i="3"/>
  <c r="G13" i="3"/>
  <c r="AM13" i="3"/>
  <c r="AJ42" i="3"/>
  <c r="Z24" i="3"/>
  <c r="AJ34" i="3"/>
  <c r="U13" i="3"/>
  <c r="S13" i="3"/>
  <c r="AA43" i="3"/>
  <c r="K43" i="3"/>
  <c r="AD24" i="3"/>
  <c r="L13" i="3"/>
  <c r="AE31" i="3"/>
  <c r="AH42" i="3"/>
  <c r="F13" i="3"/>
  <c r="G24" i="3"/>
  <c r="AN24" i="3"/>
  <c r="Y31" i="3"/>
  <c r="H31" i="3"/>
  <c r="AK24" i="3"/>
  <c r="W24" i="3"/>
  <c r="O24" i="3"/>
  <c r="AF42" i="3"/>
  <c r="H43" i="3"/>
  <c r="AK34" i="3"/>
  <c r="G43" i="3"/>
  <c r="L42" i="3"/>
  <c r="AC24" i="3"/>
  <c r="K31" i="3"/>
  <c r="AM24" i="3"/>
  <c r="AH43" i="3"/>
  <c r="R43" i="3"/>
  <c r="AG43" i="3"/>
  <c r="Q43" i="3"/>
  <c r="I31" i="3"/>
  <c r="AH24" i="3"/>
  <c r="AF43" i="3"/>
  <c r="S43" i="3"/>
  <c r="O13" i="3"/>
  <c r="N24" i="3"/>
  <c r="AB31" i="3"/>
  <c r="AA31" i="3"/>
  <c r="T24" i="3"/>
  <c r="R23" i="3"/>
  <c r="AI32" i="3"/>
  <c r="AI45" i="3" s="1"/>
  <c r="G31" i="3"/>
  <c r="M23" i="3"/>
  <c r="AD31" i="3"/>
  <c r="AK42" i="3"/>
  <c r="U42" i="3"/>
  <c r="AK43" i="3"/>
  <c r="U43" i="3"/>
  <c r="S42" i="3"/>
  <c r="AK13" i="3"/>
  <c r="K24" i="3"/>
  <c r="AJ43" i="3"/>
  <c r="Z42" i="3"/>
  <c r="J42" i="3"/>
  <c r="R42" i="3"/>
  <c r="Y23" i="3"/>
  <c r="Q24" i="3"/>
  <c r="K32" i="3"/>
  <c r="K49" i="3" s="1"/>
  <c r="AC23" i="3"/>
  <c r="K23" i="3"/>
  <c r="X23" i="3"/>
  <c r="AG23" i="3"/>
  <c r="P23" i="3"/>
  <c r="P42" i="3"/>
  <c r="P24" i="3"/>
  <c r="I24" i="3"/>
  <c r="I23" i="3"/>
  <c r="AB24" i="3"/>
  <c r="AB32" i="3"/>
  <c r="AB45" i="3" s="1"/>
  <c r="T42" i="3"/>
  <c r="T31" i="3"/>
  <c r="AJ32" i="3"/>
  <c r="AJ45" i="3" s="1"/>
  <c r="AJ24" i="3"/>
  <c r="AJ23" i="3"/>
  <c r="AF32" i="3"/>
  <c r="AF45" i="3" s="1"/>
  <c r="AA42" i="3"/>
  <c r="T32" i="3"/>
  <c r="N31" i="3"/>
  <c r="AF23" i="3"/>
  <c r="L32" i="3"/>
  <c r="L45" i="3" s="1"/>
  <c r="R24" i="3"/>
  <c r="I32" i="3"/>
  <c r="I49" i="3" s="1"/>
  <c r="L24" i="3"/>
  <c r="AG42" i="3"/>
  <c r="Q42" i="3"/>
  <c r="J24" i="3"/>
  <c r="P32" i="3"/>
  <c r="P45" i="3" s="1"/>
  <c r="AE43" i="3"/>
  <c r="AN43" i="3"/>
  <c r="X43" i="3"/>
  <c r="AB23" i="3"/>
  <c r="AE42" i="3"/>
  <c r="O23" i="3"/>
  <c r="X42" i="3"/>
  <c r="K42" i="3"/>
  <c r="AL31" i="3"/>
  <c r="V43" i="3"/>
  <c r="F31" i="3"/>
  <c r="AD42" i="3"/>
  <c r="N23" i="3"/>
  <c r="AM42" i="3"/>
  <c r="W42" i="3"/>
  <c r="G42" i="3"/>
  <c r="AH23" i="3"/>
  <c r="AB42" i="3"/>
  <c r="L23" i="3"/>
  <c r="U24" i="3"/>
  <c r="T23" i="3"/>
  <c r="S24" i="3"/>
  <c r="I43" i="3"/>
  <c r="Y43" i="3"/>
  <c r="AF31" i="3"/>
  <c r="AM43" i="3"/>
  <c r="W43" i="3"/>
  <c r="P31" i="3"/>
  <c r="O31" i="3"/>
  <c r="AD32" i="3"/>
  <c r="P43" i="3"/>
  <c r="AI43" i="3"/>
  <c r="L31" i="3"/>
  <c r="Y32" i="3"/>
  <c r="Y49" i="3" s="1"/>
  <c r="AN32" i="3"/>
  <c r="AN45" i="3" s="1"/>
  <c r="H32" i="3"/>
  <c r="H45" i="3" s="1"/>
  <c r="AK32" i="3"/>
  <c r="AK45" i="3" s="1"/>
  <c r="U32" i="3"/>
  <c r="U45" i="3" s="1"/>
  <c r="AJ31" i="3"/>
  <c r="X32" i="3"/>
  <c r="X45" i="3" s="1"/>
  <c r="AF24" i="3"/>
  <c r="O42" i="3"/>
  <c r="X31" i="3"/>
  <c r="H24" i="3"/>
  <c r="Q23" i="3"/>
  <c r="N42" i="3"/>
  <c r="S32" i="3"/>
  <c r="S45" i="3" s="1"/>
  <c r="W31" i="3"/>
  <c r="AN23" i="3"/>
  <c r="H23" i="3"/>
  <c r="M43" i="3"/>
  <c r="O43" i="3"/>
  <c r="H42" i="3"/>
  <c r="AM23" i="3"/>
  <c r="N43" i="3"/>
  <c r="Z31" i="3"/>
  <c r="J31" i="3"/>
  <c r="AD43" i="3"/>
  <c r="S31" i="3"/>
  <c r="AC43" i="3"/>
  <c r="L43" i="3"/>
  <c r="Y42" i="3"/>
  <c r="AN31" i="3"/>
  <c r="AN42" i="3"/>
  <c r="AM31" i="3"/>
  <c r="S23" i="3"/>
  <c r="W32" i="3"/>
  <c r="W45" i="3" s="1"/>
  <c r="O32" i="3"/>
  <c r="N32" i="3"/>
  <c r="AD23" i="3"/>
  <c r="AM32" i="3"/>
  <c r="AM45" i="3" s="1"/>
  <c r="G23" i="3"/>
  <c r="G32" i="3"/>
  <c r="G49" i="3" s="1"/>
  <c r="W23" i="3"/>
  <c r="Y24" i="3"/>
  <c r="V32" i="3"/>
  <c r="V49" i="3" s="1"/>
  <c r="F32" i="3"/>
  <c r="F49" i="3" s="1"/>
  <c r="V31" i="3"/>
  <c r="AH32" i="3"/>
  <c r="R32" i="3"/>
  <c r="AK31" i="3"/>
  <c r="U31" i="3"/>
  <c r="Z23" i="3"/>
  <c r="J23" i="3"/>
  <c r="Z43" i="3"/>
  <c r="J43" i="3"/>
  <c r="AC42" i="3"/>
  <c r="M42" i="3"/>
  <c r="AG32" i="3"/>
  <c r="AG45" i="3" s="1"/>
  <c r="Q32" i="3"/>
  <c r="Q45" i="3" s="1"/>
  <c r="V24" i="3"/>
  <c r="F24" i="3"/>
  <c r="AG31" i="3"/>
  <c r="Q31" i="3"/>
  <c r="AI24" i="3"/>
  <c r="AL23" i="3"/>
  <c r="V23" i="3"/>
  <c r="F23" i="3"/>
  <c r="AL43" i="3"/>
  <c r="F43" i="3"/>
  <c r="AC32" i="3"/>
  <c r="AC45" i="3" s="1"/>
  <c r="M32" i="3"/>
  <c r="M45" i="3" s="1"/>
  <c r="AK23" i="3"/>
  <c r="U23" i="3"/>
  <c r="AH31" i="3"/>
  <c r="R31" i="3"/>
  <c r="AL42" i="3"/>
  <c r="V42" i="3"/>
  <c r="F42" i="3"/>
  <c r="AI23" i="3"/>
  <c r="AI31" i="3"/>
  <c r="Z32" i="3"/>
  <c r="J32" i="3"/>
  <c r="AC31" i="3"/>
  <c r="M31" i="3"/>
  <c r="E44" i="3"/>
  <c r="E36" i="3"/>
  <c r="E30" i="3"/>
  <c r="E29" i="3"/>
  <c r="E28" i="3"/>
  <c r="E27" i="3"/>
  <c r="E21" i="3"/>
  <c r="E20" i="3"/>
  <c r="E19" i="3"/>
  <c r="E18" i="3"/>
  <c r="E17" i="3"/>
  <c r="E16" i="3"/>
  <c r="AL24" i="3" l="1"/>
  <c r="E14" i="3"/>
  <c r="AE23" i="3"/>
  <c r="AA23" i="3"/>
  <c r="AA32" i="3"/>
  <c r="AA49" i="3" s="1"/>
  <c r="E26" i="3"/>
  <c r="AE24" i="3"/>
  <c r="E11" i="3"/>
  <c r="AD49" i="3"/>
  <c r="T49" i="3"/>
  <c r="E37" i="3"/>
  <c r="AA45" i="3"/>
  <c r="K45" i="3"/>
  <c r="E35" i="3"/>
  <c r="E38" i="3"/>
  <c r="X49" i="3"/>
  <c r="L49" i="3"/>
  <c r="U49" i="3"/>
  <c r="AI49" i="3"/>
  <c r="AE45" i="3"/>
  <c r="AJ49" i="3"/>
  <c r="AB49" i="3"/>
  <c r="AG49" i="3"/>
  <c r="P49" i="3"/>
  <c r="AF49" i="3"/>
  <c r="I45" i="3"/>
  <c r="T45" i="3"/>
  <c r="AM49" i="3"/>
  <c r="Q49" i="3"/>
  <c r="Y45" i="3"/>
  <c r="AD45" i="3"/>
  <c r="AN49" i="3"/>
  <c r="H49" i="3"/>
  <c r="AK49" i="3"/>
  <c r="S49" i="3"/>
  <c r="E22" i="3"/>
  <c r="O45" i="3"/>
  <c r="O49" i="3"/>
  <c r="N49" i="3"/>
  <c r="N45" i="3"/>
  <c r="G45" i="3"/>
  <c r="V45" i="3"/>
  <c r="F45" i="3"/>
  <c r="AL45" i="3"/>
  <c r="W49" i="3"/>
  <c r="AC49" i="3"/>
  <c r="Z45" i="3"/>
  <c r="Z49" i="3"/>
  <c r="R45" i="3"/>
  <c r="R49" i="3"/>
  <c r="J45" i="3"/>
  <c r="J49" i="3"/>
  <c r="AH45" i="3"/>
  <c r="AH49" i="3"/>
  <c r="M49" i="3"/>
  <c r="E34" i="3"/>
  <c r="E10" i="3"/>
  <c r="E43" i="3"/>
  <c r="E42" i="3"/>
  <c r="E31" i="3"/>
  <c r="E9" i="3" l="1"/>
  <c r="E12" i="3"/>
  <c r="E13" i="3" l="1"/>
  <c r="E23" i="3"/>
  <c r="E24" i="3"/>
  <c r="E32" i="3"/>
  <c r="E45" i="3" l="1"/>
  <c r="E49" i="3"/>
  <c r="F54" i="3" l="1"/>
</calcChain>
</file>

<file path=xl/sharedStrings.xml><?xml version="1.0" encoding="utf-8"?>
<sst xmlns="http://schemas.openxmlformats.org/spreadsheetml/2006/main" count="984" uniqueCount="506">
  <si>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</si>
  <si>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</si>
  <si>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</si>
  <si>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</si>
  <si>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</si>
  <si>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</si>
  <si>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</si>
  <si>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</si>
  <si>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</si>
  <si>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</si>
  <si>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</si>
  <si>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</si>
  <si>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</si>
  <si>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</si>
  <si>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</si>
  <si>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</si>
  <si>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</si>
  <si>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</si>
  <si>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</si>
  <si>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</si>
  <si>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</si>
  <si>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</si>
  <si>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</si>
  <si>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</si>
  <si>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</si>
  <si>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Regresar</t>
  </si>
  <si>
    <t>GFSM2014_V1.5</t>
  </si>
  <si>
    <t>ESTADO I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</si>
  <si>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</si>
  <si>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</si>
  <si>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</si>
  <si>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</si>
  <si>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</si>
  <si>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</si>
  <si>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</si>
  <si>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</si>
  <si>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</si>
  <si>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</si>
  <si>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</si>
  <si>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</si>
  <si>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</si>
  <si>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</si>
  <si>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</si>
  <si>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</si>
  <si>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</si>
  <si>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</si>
  <si>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</si>
  <si>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</si>
  <si>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</si>
  <si>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</si>
  <si>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</si>
  <si>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</si>
  <si>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</si>
  <si>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</si>
  <si>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</si>
  <si>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</si>
  <si>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</si>
  <si>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</si>
  <si>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</si>
  <si>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</si>
  <si>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</si>
  <si>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</si>
  <si>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</si>
  <si>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</si>
  <si>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</si>
  <si>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</si>
  <si>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</si>
  <si>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</si>
  <si>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</si>
  <si>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</si>
  <si>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</si>
  <si>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</si>
  <si>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</si>
  <si>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</si>
  <si>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</si>
  <si>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</si>
  <si>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</si>
  <si>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</si>
  <si>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</si>
  <si>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</si>
  <si>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</si>
  <si>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</si>
  <si>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</si>
  <si>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</si>
  <si>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</si>
  <si>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</si>
  <si>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....................................................................................................................................................................................</t>
  </si>
  <si>
    <t>Partidas informativas: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</si>
  <si>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</si>
  <si>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</si>
  <si>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</si>
  <si>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</si>
  <si>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</si>
  <si>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</si>
  <si>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</si>
  <si>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</si>
  <si>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</si>
  <si>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</si>
  <si>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</si>
  <si>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</si>
  <si>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</si>
  <si>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</si>
  <si>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</si>
  <si>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</si>
  <si>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</si>
  <si>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</si>
  <si>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</si>
  <si>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</si>
  <si>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</si>
  <si>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</si>
  <si>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</si>
  <si>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</si>
  <si>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</si>
  <si>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</si>
  <si>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</si>
  <si>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</si>
  <si>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</si>
  <si>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</si>
  <si>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</si>
  <si>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</si>
  <si>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</si>
  <si>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</si>
  <si>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</si>
  <si>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</si>
  <si>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</si>
  <si>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</si>
  <si>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</si>
  <si>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</si>
  <si>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</si>
  <si>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</si>
  <si>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</si>
  <si>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</si>
  <si>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</si>
  <si>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</si>
  <si>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</si>
  <si>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</si>
  <si>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</si>
  <si>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</si>
  <si>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</si>
  <si>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</si>
  <si>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</si>
  <si>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</si>
  <si>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</si>
  <si>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</si>
  <si>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</si>
  <si>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</si>
  <si>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</si>
  <si>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</si>
  <si>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</si>
  <si>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</si>
  <si>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</si>
  <si>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</si>
  <si>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</si>
  <si>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</si>
  <si>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</si>
  <si>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</si>
  <si>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</si>
  <si>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</si>
  <si>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</si>
  <si>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</si>
  <si>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</si>
  <si>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</si>
  <si>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</si>
  <si>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</si>
  <si>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</si>
  <si>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</si>
  <si>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</si>
  <si>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</si>
  <si>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</si>
  <si>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</si>
  <si>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</si>
  <si>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</si>
  <si>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</si>
  <si>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</si>
  <si>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</si>
  <si>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</si>
  <si>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</si>
  <si>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</si>
  <si>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</si>
  <si>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</si>
  <si>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</si>
  <si>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</si>
  <si>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</si>
  <si>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</si>
  <si>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</si>
  <si>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</si>
  <si>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</si>
  <si>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</si>
  <si>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</si>
  <si>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</si>
  <si>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</si>
  <si>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</si>
  <si>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</si>
  <si>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</si>
  <si>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</si>
  <si>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</si>
  <si>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</si>
  <si>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</si>
  <si>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</si>
  <si>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</si>
  <si>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</si>
  <si>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</si>
  <si>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</si>
  <si>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</si>
  <si>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</si>
  <si>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</si>
  <si>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</si>
  <si>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</si>
  <si>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</si>
  <si>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</si>
  <si>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</si>
  <si>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</si>
  <si>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</si>
  <si>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</si>
  <si>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</si>
  <si>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</si>
  <si>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</si>
  <si>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</si>
  <si>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</si>
  <si>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</si>
  <si>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</si>
  <si>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</si>
  <si>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</si>
  <si>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</si>
  <si>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</si>
  <si>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</si>
  <si>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</si>
  <si>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</si>
  <si>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</si>
  <si>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</si>
  <si>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</si>
  <si>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</si>
  <si>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</si>
  <si>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</si>
  <si>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</si>
  <si>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</si>
  <si>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</si>
  <si>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</si>
  <si>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</si>
  <si>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</si>
  <si>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</si>
  <si>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</si>
  <si>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</si>
  <si>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</si>
  <si>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</si>
  <si>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</si>
  <si>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</si>
  <si>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</si>
  <si>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</si>
  <si>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</si>
  <si>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</si>
  <si>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</si>
  <si>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</si>
  <si>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</si>
  <si>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</si>
  <si>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</si>
  <si>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</si>
  <si>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</si>
  <si>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</si>
  <si>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</si>
  <si>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</si>
  <si>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</si>
  <si>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</si>
  <si>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</si>
  <si>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</si>
  <si>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</si>
  <si>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</si>
  <si>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</si>
  <si>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</si>
  <si>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</si>
  <si>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</si>
  <si>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</si>
  <si>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</si>
  <si>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</si>
  <si>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</si>
  <si>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</si>
  <si>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Trimestral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</si>
  <si>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2022</t>
    </r>
  </si>
  <si>
    <t>Fondos de Seguridad Social</t>
  </si>
  <si>
    <t>331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</si>
  <si>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</si>
  <si>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</si>
  <si>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</si>
  <si>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</si>
  <si>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</si>
  <si>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</si>
  <si>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</si>
  <si>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</si>
  <si>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</si>
  <si>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</si>
  <si>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</si>
  <si>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</si>
  <si>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</si>
  <si>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</si>
  <si>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</si>
  <si>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</si>
  <si>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</si>
  <si>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</si>
  <si>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</si>
  <si>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</si>
  <si>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</si>
  <si>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</si>
  <si>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</si>
  <si>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</si>
  <si>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</si>
  <si>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</si>
  <si>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</si>
  <si>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</si>
  <si>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</si>
  <si>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</si>
  <si>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</si>
  <si>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</si>
  <si>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</si>
  <si>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</si>
  <si>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</si>
  <si>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</si>
  <si>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</si>
  <si>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</si>
  <si>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</si>
  <si>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</si>
  <si>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</si>
  <si>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</si>
  <si>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</si>
  <si>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</si>
  <si>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</si>
  <si>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</si>
  <si>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</si>
  <si>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</si>
  <si>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</si>
  <si>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</si>
  <si>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</si>
  <si>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</si>
  <si>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</si>
  <si>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</si>
  <si>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</si>
  <si>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</si>
  <si>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</si>
  <si>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</si>
  <si>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</si>
  <si>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</si>
  <si>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</si>
  <si>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</si>
  <si>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</si>
  <si>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</si>
  <si>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</si>
  <si>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</si>
  <si>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</si>
  <si>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</si>
  <si>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</si>
  <si>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</si>
  <si>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</si>
  <si>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</si>
  <si>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</si>
  <si>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</si>
  <si>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</si>
  <si>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</si>
  <si>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</si>
  <si>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</si>
  <si>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</si>
  <si>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</si>
  <si>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</si>
  <si>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</si>
  <si>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</si>
  <si>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</si>
  <si>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</si>
  <si>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</si>
  <si>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</si>
  <si>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</si>
  <si>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</si>
  <si>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</si>
  <si>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</si>
  <si>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</si>
  <si>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</si>
  <si>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</si>
  <si>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</si>
  <si>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</si>
  <si>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</si>
  <si>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</si>
  <si>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</si>
  <si>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</si>
  <si>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</si>
  <si>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</si>
  <si>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</si>
  <si>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</si>
  <si>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</si>
  <si>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</si>
  <si>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</si>
  <si>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</si>
  <si>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</si>
  <si>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</si>
  <si>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</si>
  <si>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</si>
  <si>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</si>
  <si>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</si>
  <si>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</si>
  <si>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</si>
  <si>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</si>
  <si>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</si>
  <si>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</si>
  <si>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</si>
  <si>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</si>
  <si>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</si>
  <si>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</si>
  <si>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</si>
  <si>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</si>
  <si>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</si>
  <si>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</si>
  <si>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</si>
  <si>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</si>
  <si>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</si>
  <si>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</si>
  <si>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</si>
  <si>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</si>
  <si>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</si>
  <si>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</si>
  <si>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</si>
  <si>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</si>
  <si>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</si>
  <si>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</si>
  <si>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</si>
  <si>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</si>
  <si>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</si>
  <si>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</si>
  <si>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</si>
  <si>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</si>
  <si>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</si>
  <si>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</si>
  <si>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</si>
  <si>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</si>
  <si>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</si>
  <si>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</si>
  <si>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</si>
  <si>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</si>
  <si>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</si>
  <si>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</si>
  <si>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</si>
  <si>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</si>
  <si>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</si>
  <si>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</si>
  <si>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</si>
  <si>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</si>
  <si>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</si>
  <si>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</si>
  <si>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</si>
  <si>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</si>
  <si>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</si>
  <si>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</si>
  <si>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</si>
  <si>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</si>
  <si>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</si>
  <si>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</si>
  <si>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</si>
  <si>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</si>
  <si>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</si>
  <si>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</si>
  <si>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</si>
  <si>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</si>
  <si>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</si>
  <si>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</si>
  <si>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</si>
  <si>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</si>
  <si>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</si>
  <si>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</si>
  <si>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</si>
  <si>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</si>
  <si>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</si>
  <si>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</si>
  <si>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</si>
  <si>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</si>
  <si>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</si>
  <si>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</si>
  <si>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</si>
  <si>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</si>
  <si>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</si>
  <si>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</si>
  <si>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</si>
  <si>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</si>
  <si>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</si>
  <si>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</si>
  <si>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</si>
  <si>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</si>
  <si>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</si>
  <si>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</si>
  <si>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</si>
  <si>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</si>
  <si>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</si>
  <si>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</si>
  <si>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</si>
  <si>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</si>
  <si>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</si>
  <si>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</si>
  <si>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</si>
  <si>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</si>
  <si>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</si>
  <si>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</si>
  <si>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</si>
  <si>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</si>
  <si>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</si>
  <si>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</si>
  <si>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</si>
  <si>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I</t>
  </si>
  <si>
    <t>II</t>
  </si>
  <si>
    <t>III</t>
  </si>
  <si>
    <t>IV</t>
  </si>
  <si>
    <t>República Dominicana</t>
  </si>
  <si>
    <t>Millones moneda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</si>
</sst>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b/>
      <sz val="10"/>
      <color theme="0"/>
      <name val="Futura Lt BT"/>
      <family val="2"/>
    </font>
    <font>
      <sz val="11"/>
      <color theme="1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sz val="7.5"/>
      <name val="Segoe Print"/>
      <family val="2"/>
    </font>
  </fonts>
  <fills count="5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31" fillId="0" borderId="0">
      <alignment vertical="top"/>
    </xf>
    <xf numFmtId="164" fontId="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31" fillId="0" borderId="0">
      <alignment vertical="top"/>
    </xf>
    <xf numFmtId="164" fontId="31" fillId="0" borderId="0" applyFont="0" applyFill="0" applyBorder="0" applyAlignment="0" applyProtection="0"/>
    <xf numFmtId="0" fontId="32" fillId="0" borderId="0"/>
    <xf numFmtId="0" fontId="1" fillId="0" borderId="0"/>
    <xf numFmtId="0" fontId="33" fillId="0" borderId="0">
      <alignment vertical="top"/>
    </xf>
    <xf numFmtId="0" fontId="1" fillId="0" borderId="0"/>
  </cellStyleXfs>
  <cellXfs count="112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43" fontId="25" fillId="4" borderId="9" xfId="3" applyFont="1" applyFill="1" applyBorder="1" applyAlignment="1" applyProtection="1">
      <alignment horizontal="right"/>
    </xf>
    <xf numFmtId="43" fontId="26" fillId="4" borderId="9" xfId="3" applyFont="1" applyFill="1" applyBorder="1" applyAlignment="1" applyProtection="1">
      <alignment horizontal="right"/>
    </xf>
    <xf numFmtId="43" fontId="0" fillId="0" borderId="0" xfId="3" applyFont="1"/>
    <xf numFmtId="49" fontId="29" fillId="3" borderId="0" xfId="0" applyNumberFormat="1" applyFont="1" applyFill="1" applyAlignment="1">
      <alignment horizontal="left"/>
    </xf>
    <xf numFmtId="0" fontId="29" fillId="3" borderId="0" xfId="0" applyFont="1" applyFill="1"/>
    <xf numFmtId="0" fontId="24" fillId="3" borderId="0" xfId="0" applyFont="1" applyFill="1"/>
    <xf numFmtId="0" fontId="18" fillId="3" borderId="0" xfId="0" applyFont="1" applyFill="1"/>
    <xf numFmtId="43" fontId="26" fillId="0" borderId="9" xfId="3" applyFont="1" applyFill="1" applyBorder="1" applyAlignment="1" applyProtection="1">
      <alignment horizontal="right"/>
    </xf>
    <xf numFmtId="43" fontId="23" fillId="0" borderId="9" xfId="3" applyFont="1" applyFill="1" applyBorder="1" applyAlignment="1" applyProtection="1">
      <alignment horizontal="right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29" fillId="3" borderId="4" xfId="0" applyFont="1" applyFill="1" applyBorder="1" applyAlignment="1">
      <alignment horizontal="left" vertical="center" wrapText="1" indent="1"/>
    </xf>
    <xf numFmtId="0" fontId="29" fillId="3" borderId="0" xfId="0" applyFont="1" applyFill="1" applyAlignment="1">
      <alignment horizontal="left" vertical="center" wrapText="1" indent="1"/>
    </xf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49" fontId="29" fillId="3" borderId="4" xfId="0" applyNumberFormat="1" applyFont="1" applyFill="1" applyBorder="1" applyAlignment="1">
      <alignment horizontal="left" vertical="center" wrapText="1" indent="1"/>
    </xf>
    <xf numFmtId="49" fontId="29" fillId="3" borderId="0" xfId="0" applyNumberFormat="1" applyFont="1" applyFill="1" applyAlignment="1">
      <alignment horizontal="left" vertical="center" wrapText="1" indent="1"/>
    </xf>
    <xf numFmtId="0" fontId="30" fillId="0" borderId="0" xfId="0" applyFont="1"/>
    <xf numFmtId="43" fontId="0" fillId="0" borderId="0" xfId="0" applyNumberFormat="1"/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0" fontId="26" fillId="2" borderId="18" xfId="0" applyFont="1" applyFill="1" applyBorder="1"/>
    <xf numFmtId="49" fontId="19" fillId="3" borderId="4" xfId="0" applyNumberFormat="1" applyFont="1" applyFill="1" applyBorder="1" applyAlignment="1">
      <alignment horizontal="left"/>
    </xf>
    <xf numFmtId="0" fontId="19" fillId="3" borderId="0" xfId="0" applyFont="1" applyFill="1" applyAlignment="1">
      <alignment horizontal="left" indent="1"/>
    </xf>
    <xf numFmtId="0" fontId="19" fillId="3" borderId="19" xfId="0" applyFont="1" applyFill="1" applyBorder="1"/>
    <xf numFmtId="49" fontId="19" fillId="3" borderId="14" xfId="0" applyNumberFormat="1" applyFont="1" applyFill="1" applyBorder="1" applyAlignment="1">
      <alignment horizontal="left"/>
    </xf>
    <xf numFmtId="0" fontId="19" fillId="3" borderId="11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indent="1"/>
    </xf>
    <xf numFmtId="0" fontId="24" fillId="3" borderId="0" xfId="0" applyFont="1" applyFill="1" applyAlignment="1">
      <alignment horizontal="left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24" fillId="3" borderId="4" xfId="0" applyFont="1" applyFill="1" applyBorder="1" applyAlignment="1">
      <alignment horizontal="left"/>
    </xf>
    <xf numFmtId="0" fontId="19" fillId="3" borderId="11" xfId="0" applyFont="1" applyFill="1" applyBorder="1" applyAlignment="1">
      <alignment horizontal="left" indent="1"/>
    </xf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0" fontId="24" fillId="3" borderId="0" xfId="0" applyFont="1" applyFill="1" applyAlignment="1">
      <alignment horizontal="left" vertical="center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49" fontId="34" fillId="0" borderId="0" xfId="0" applyNumberFormat="1" applyFont="1"/>
    <xf numFmtId="0" fontId="34" fillId="0" borderId="0" xfId="0" applyFont="1"/>
    <xf numFmtId="0" fontId="19" fillId="3" borderId="6" xfId="0" applyFont="1" applyFill="1" applyBorder="1" applyAlignment="1">
      <alignment horizontal="left" indent="2"/>
    </xf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20" xfId="0" applyFont="1" applyFill="1" applyBorder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19" fillId="3" borderId="9" xfId="0" applyFont="1" applyFill="1" applyBorder="1" applyAlignment="1">
      <alignment horizontal="center"/>
    </xf>
    <xf numFmtId="49" fontId="19" fillId="3" borderId="0" xfId="0" applyNumberFormat="1" applyFont="1" applyFill="1" applyAlignment="1">
      <alignment horizontal="left"/>
    </xf>
    <xf numFmtId="43" fontId="26" fillId="4" borderId="0" xfId="3" applyFont="1" applyFill="1" applyBorder="1" applyAlignment="1" applyProtection="1">
      <alignment horizontal="right"/>
    </xf>
    <xf numFmtId="0" fontId="19" fillId="3" borderId="7" xfId="0" applyFont="1" applyFill="1" applyBorder="1" applyAlignment="1">
      <alignment horizontal="center"/>
    </xf>
    <xf numFmtId="0" fontId="19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5" fillId="3" borderId="0" xfId="0" applyFont="1" applyFill="1" applyAlignment="1">
      <alignment horizontal="center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</cellXfs>
  <cellStyles count="13">
    <cellStyle name="Hyperlink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10" xr:uid="{00000000-0005-0000-0000-000007000000}"/>
    <cellStyle name="Normal 2 2 2" xfId="11" xr:uid="{00000000-0005-0000-0000-000008000000}"/>
    <cellStyle name="Normal 3" xfId="9" xr:uid="{00000000-0005-0000-0000-000009000000}"/>
    <cellStyle name="Normal 3 2" xfId="4" xr:uid="{00000000-0005-0000-0000-00000A000000}"/>
    <cellStyle name="Normal 4" xfId="12" xr:uid="{00000000-0005-0000-0000-00000B000000}"/>
    <cellStyle name="Normal 5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232833</xdr:colOff>
      <xdr:row>2</xdr:row>
      <xdr:rowOff>127000</xdr:rowOff>
    </xdr:from>
    <xdr:to>
      <xdr:col>17</xdr:col>
      <xdr:colOff>757767</xdr:colOff>
      <xdr:row>7</xdr:row>
      <xdr:rowOff>165100</xdr:rowOff>
    </xdr:to>
    <xdr:grpSp>
      <xdr:nvGrpSpPr>
        <xdr:cNvPr id="15" name="Grupo 1">
          <a:extLst>
            <a:ext uri="{FF2B5EF4-FFF2-40B4-BE49-F238E27FC236}">
              <a16:creationId xmlns:a16="http://schemas.microsoft.com/office/drawing/2014/main" id="{D07BF581-00CC-4F2C-A668-437FF6E9E751}"/>
            </a:ext>
          </a:extLst>
        </xdr:cNvPr>
        <xdr:cNvGrpSpPr>
          <a:grpSpLocks/>
        </xdr:cNvGrpSpPr>
      </xdr:nvGrpSpPr>
      <xdr:grpSpPr bwMode="auto">
        <a:xfrm>
          <a:off x="232833" y="508000"/>
          <a:ext cx="12515851" cy="990600"/>
          <a:chOff x="0" y="532063"/>
          <a:chExt cx="13470685" cy="1019175"/>
        </a:xfrm>
      </xdr:grpSpPr>
      <xdr:grpSp>
        <xdr:nvGrpSpPr>
          <xdr:cNvPr id="16" name="Grupo 2">
            <a:extLst>
              <a:ext uri="{FF2B5EF4-FFF2-40B4-BE49-F238E27FC236}">
                <a16:creationId xmlns:a16="http://schemas.microsoft.com/office/drawing/2014/main" id="{BBBDA2D2-1968-0B9C-D437-404AC8D477E3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5">
              <a:extLst>
                <a:ext uri="{FF2B5EF4-FFF2-40B4-BE49-F238E27FC236}">
                  <a16:creationId xmlns:a16="http://schemas.microsoft.com/office/drawing/2014/main" id="{B866C6A7-E432-9A1B-02D1-1824D50E0D4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6">
              <a:extLst>
                <a:ext uri="{FF2B5EF4-FFF2-40B4-BE49-F238E27FC236}">
                  <a16:creationId xmlns:a16="http://schemas.microsoft.com/office/drawing/2014/main" id="{EA6DA6DF-AD79-2762-ABC1-A9CE9FB557F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7">
              <a:extLst>
                <a:ext uri="{FF2B5EF4-FFF2-40B4-BE49-F238E27FC236}">
                  <a16:creationId xmlns:a16="http://schemas.microsoft.com/office/drawing/2014/main" id="{48A35417-D812-3330-7CCF-30C153DEA402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" name="Google Shape;111;p1">
              <a:extLst>
                <a:ext uri="{FF2B5EF4-FFF2-40B4-BE49-F238E27FC236}">
                  <a16:creationId xmlns:a16="http://schemas.microsoft.com/office/drawing/2014/main" id="{0EAE8F9D-957D-AFEF-B95F-B26D598C94A4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" name="Imagen 1">
              <a:extLst>
                <a:ext uri="{FF2B5EF4-FFF2-40B4-BE49-F238E27FC236}">
                  <a16:creationId xmlns:a16="http://schemas.microsoft.com/office/drawing/2014/main" id="{7535183B-03A5-F9AC-6DDB-271E535CBD9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193ACBC9-7E7C-06F0-40F1-A8F056199699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5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64E06BDF-0647-406E-FA2E-0CBED46C3034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17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4A1C87B6-4DFE-6B19-F4FB-C86096CE2B4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</xdr:col>
      <xdr:colOff>299509</xdr:colOff>
      <xdr:row>8</xdr:row>
      <xdr:rowOff>165100</xdr:rowOff>
    </xdr:from>
    <xdr:to>
      <xdr:col>15</xdr:col>
      <xdr:colOff>591609</xdr:colOff>
      <xdr:row>15</xdr:row>
      <xdr:rowOff>22225</xdr:rowOff>
    </xdr:to>
    <xdr:grpSp>
      <xdr:nvGrpSpPr>
        <xdr:cNvPr id="26" name="Grupo 11">
          <a:extLst>
            <a:ext uri="{FF2B5EF4-FFF2-40B4-BE49-F238E27FC236}">
              <a16:creationId xmlns:a16="http://schemas.microsoft.com/office/drawing/2014/main" id="{35D18E45-4FA8-4ADC-8F48-E7A158A4B71B}"/>
            </a:ext>
          </a:extLst>
        </xdr:cNvPr>
        <xdr:cNvGrpSpPr>
          <a:grpSpLocks/>
        </xdr:cNvGrpSpPr>
      </xdr:nvGrpSpPr>
      <xdr:grpSpPr bwMode="auto">
        <a:xfrm>
          <a:off x="1728259" y="1689100"/>
          <a:ext cx="9944100" cy="1190625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883DD8F9-2E0F-2E7D-09A9-887883EB831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B7ED1343-A9DE-0B39-5D31-16F8EE58BA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A093A84F-DB44-53A4-8EC3-D0502CFEADD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ahernandez\Downloads\EFP%20Guatemala%20Trimestral%20Fondos%20de%20Seguridad%20Social.xlsx" TargetMode="External"/><Relationship Id="rId1" Type="http://schemas.openxmlformats.org/officeDocument/2006/relationships/externalLinkPath" Target="file:///C:\Users\Jahernandez\Downloads\EFP%20Guatemala%20Trimestral%20Fondos%20de%20Seguridad%20Soc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ce"/>
      <sheetName val="Estado I"/>
      <sheetName val="Estado II"/>
      <sheetName val="Ingreso"/>
      <sheetName val="Gasto"/>
      <sheetName val="Transacciones Activos y Pasivo "/>
      <sheetName val="Ganancias y Perdidas Tenencias"/>
      <sheetName val="Otras variaciones en Volumen "/>
      <sheetName val="Erogación funciones de Gobierno"/>
      <sheetName val="Total otros flujos econo."/>
    </sheetNames>
    <sheetDataSet>
      <sheetData sheetId="0">
        <row r="25">
          <cell r="H25" t="str">
            <v>Fondos de Seguridad Social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zoomScale="90" zoomScaleNormal="90" workbookViewId="0">
      <selection activeCell="H25" sqref="H25"/>
    </sheetView>
  </sheetViews>
  <sheetFormatPr defaultColWidth="11.42578125" defaultRowHeight="15"/>
  <cols>
    <col min="1" max="1" width="7.28515625" customWidth="1"/>
    <col min="2" max="2" width="2.7109375" customWidth="1"/>
    <col min="3" max="3" width="11.42578125" customWidth="1"/>
    <col min="8" max="8" width="19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94" t="s">
        <v>0</v>
      </c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5"/>
    </row>
    <row r="18" spans="2:17" ht="30">
      <c r="B18" s="5"/>
      <c r="C18" s="94" t="s">
        <v>1</v>
      </c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5"/>
    </row>
    <row r="19" spans="2:17" ht="30.75">
      <c r="B19" s="5"/>
      <c r="C19" s="95" t="s">
        <v>2</v>
      </c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504</v>
      </c>
      <c r="I24" s="7"/>
      <c r="J24" s="7"/>
      <c r="K24" s="8"/>
      <c r="L24" s="8"/>
    </row>
    <row r="25" spans="2:17" ht="23.25">
      <c r="F25" s="9" t="s">
        <v>6</v>
      </c>
      <c r="G25" s="7"/>
      <c r="H25" s="7" t="s">
        <v>278</v>
      </c>
      <c r="I25" s="7"/>
      <c r="J25" s="7"/>
      <c r="K25" s="8"/>
      <c r="L25" s="8"/>
    </row>
    <row r="26" spans="2:17" ht="23.25">
      <c r="F26" s="9" t="s">
        <v>7</v>
      </c>
      <c r="G26" s="7"/>
      <c r="H26" s="7" t="s">
        <v>276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96" t="s">
        <v>9</v>
      </c>
      <c r="H29" s="96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97" t="s">
        <v>277</v>
      </c>
      <c r="G46" s="97"/>
      <c r="H46" s="97"/>
      <c r="I46" s="97"/>
      <c r="J46" s="97"/>
      <c r="K46" s="97"/>
      <c r="L46" s="97"/>
    </row>
    <row r="47" spans="6:13" ht="25.7" customHeight="1">
      <c r="F47" s="98"/>
      <c r="G47" s="98"/>
      <c r="H47" s="98"/>
      <c r="I47" s="98"/>
      <c r="J47" s="98"/>
      <c r="K47" s="98"/>
      <c r="L47" s="98"/>
    </row>
    <row r="48" spans="6:13" ht="33" customHeight="1">
      <c r="F48" s="98"/>
      <c r="G48" s="98"/>
      <c r="H48" s="98"/>
      <c r="I48" s="98"/>
      <c r="J48" s="98"/>
      <c r="K48" s="98"/>
      <c r="L48" s="98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Q54"/>
  <sheetViews>
    <sheetView showGridLines="0" zoomScale="90" zoomScaleNormal="90" workbookViewId="0">
      <pane xSplit="4" ySplit="8" topLeftCell="AD9" activePane="bottomRight" state="frozen"/>
      <selection activeCell="A6" sqref="A6"/>
      <selection pane="topRight" activeCell="A6" sqref="A6"/>
      <selection pane="bottomLeft" activeCell="A6" sqref="A6"/>
      <selection pane="bottomRight" activeCell="AR12" sqref="AR12"/>
    </sheetView>
  </sheetViews>
  <sheetFormatPr defaultColWidth="11.42578125" defaultRowHeight="15"/>
  <cols>
    <col min="1" max="1" width="2.28515625" customWidth="1"/>
    <col min="2" max="2" width="8.5703125" customWidth="1"/>
    <col min="3" max="3" width="76.5703125" customWidth="1"/>
    <col min="4" max="4" width="7.28515625" customWidth="1"/>
    <col min="5" max="23" width="11.5703125" style="27" customWidth="1"/>
  </cols>
  <sheetData>
    <row r="1" spans="2:43">
      <c r="B1" s="12" t="s">
        <v>25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2:43" ht="15.75" customHeight="1">
      <c r="B2" s="13" t="s">
        <v>26</v>
      </c>
      <c r="C2" s="14"/>
      <c r="D2" s="15"/>
      <c r="E2" s="107" t="str">
        <f>+[2]Indice!H25</f>
        <v>Fondos de Seguridad Social</v>
      </c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93"/>
      <c r="AP2" s="93"/>
      <c r="AQ2" s="93"/>
    </row>
    <row r="3" spans="2:43" ht="15.75" customHeight="1">
      <c r="B3" s="16" t="s">
        <v>27</v>
      </c>
      <c r="C3" s="17"/>
      <c r="D3" s="18"/>
      <c r="E3" s="107" t="s">
        <v>505</v>
      </c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93"/>
      <c r="AP3" s="93"/>
      <c r="AQ3" s="93"/>
    </row>
    <row r="4" spans="2:43" ht="15" customHeight="1">
      <c r="B4" s="19"/>
      <c r="C4" s="20"/>
      <c r="D4" s="21"/>
      <c r="E4" s="108" t="s">
        <v>276</v>
      </c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93"/>
      <c r="AP4" s="93"/>
      <c r="AQ4" s="93"/>
    </row>
    <row r="5" spans="2:43" ht="15" customHeight="1">
      <c r="B5" s="105" t="s">
        <v>28</v>
      </c>
      <c r="C5" s="106"/>
      <c r="D5" s="22"/>
      <c r="E5" s="108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93"/>
      <c r="AP5" s="93"/>
      <c r="AQ5" s="93"/>
    </row>
    <row r="6" spans="2:43" ht="14.45" customHeight="1">
      <c r="B6" s="105"/>
      <c r="C6" s="106"/>
      <c r="D6" s="22"/>
      <c r="E6" s="99">
        <v>2015</v>
      </c>
      <c r="F6" s="100"/>
      <c r="G6" s="100"/>
      <c r="H6" s="101"/>
      <c r="I6" s="99">
        <v>2016</v>
      </c>
      <c r="J6" s="100"/>
      <c r="K6" s="100"/>
      <c r="L6" s="101"/>
      <c r="M6" s="99">
        <v>2017</v>
      </c>
      <c r="N6" s="100"/>
      <c r="O6" s="100"/>
      <c r="P6" s="101"/>
      <c r="Q6" s="99">
        <v>2018</v>
      </c>
      <c r="R6" s="100"/>
      <c r="S6" s="100"/>
      <c r="T6" s="101"/>
      <c r="U6" s="99">
        <v>2019</v>
      </c>
      <c r="V6" s="100"/>
      <c r="W6" s="100"/>
      <c r="X6" s="101"/>
      <c r="Y6" s="99">
        <v>2020</v>
      </c>
      <c r="Z6" s="100"/>
      <c r="AA6" s="100"/>
      <c r="AB6" s="101"/>
      <c r="AC6" s="99">
        <v>2021</v>
      </c>
      <c r="AD6" s="100"/>
      <c r="AE6" s="100"/>
      <c r="AF6" s="101"/>
      <c r="AG6" s="99">
        <v>2022</v>
      </c>
      <c r="AH6" s="100"/>
      <c r="AI6" s="100"/>
      <c r="AJ6" s="101"/>
      <c r="AK6" s="99">
        <v>2023</v>
      </c>
      <c r="AL6" s="100"/>
      <c r="AM6" s="100"/>
      <c r="AN6" s="100"/>
      <c r="AO6" s="99">
        <v>2024</v>
      </c>
      <c r="AP6" s="100"/>
      <c r="AQ6" s="101"/>
    </row>
    <row r="7" spans="2:43">
      <c r="B7" s="55"/>
      <c r="C7" s="23"/>
      <c r="D7" s="23"/>
      <c r="E7" s="89" t="s">
        <v>500</v>
      </c>
      <c r="F7" s="89" t="s">
        <v>501</v>
      </c>
      <c r="G7" s="89" t="s">
        <v>502</v>
      </c>
      <c r="H7" s="89" t="s">
        <v>503</v>
      </c>
      <c r="I7" s="89" t="s">
        <v>500</v>
      </c>
      <c r="J7" s="89" t="s">
        <v>501</v>
      </c>
      <c r="K7" s="89" t="s">
        <v>502</v>
      </c>
      <c r="L7" s="89" t="s">
        <v>503</v>
      </c>
      <c r="M7" s="89" t="s">
        <v>500</v>
      </c>
      <c r="N7" s="89" t="s">
        <v>501</v>
      </c>
      <c r="O7" s="89" t="s">
        <v>502</v>
      </c>
      <c r="P7" s="89" t="s">
        <v>503</v>
      </c>
      <c r="Q7" s="89" t="s">
        <v>500</v>
      </c>
      <c r="R7" s="89" t="s">
        <v>501</v>
      </c>
      <c r="S7" s="89" t="s">
        <v>502</v>
      </c>
      <c r="T7" s="89" t="s">
        <v>503</v>
      </c>
      <c r="U7" s="89" t="s">
        <v>500</v>
      </c>
      <c r="V7" s="89" t="s">
        <v>501</v>
      </c>
      <c r="W7" s="89" t="s">
        <v>502</v>
      </c>
      <c r="X7" s="89" t="s">
        <v>503</v>
      </c>
      <c r="Y7" s="89" t="s">
        <v>500</v>
      </c>
      <c r="Z7" s="89" t="s">
        <v>501</v>
      </c>
      <c r="AA7" s="89" t="s">
        <v>502</v>
      </c>
      <c r="AB7" s="89" t="s">
        <v>503</v>
      </c>
      <c r="AC7" s="89" t="s">
        <v>500</v>
      </c>
      <c r="AD7" s="89" t="s">
        <v>501</v>
      </c>
      <c r="AE7" s="89" t="s">
        <v>502</v>
      </c>
      <c r="AF7" s="89" t="s">
        <v>503</v>
      </c>
      <c r="AG7" s="89" t="s">
        <v>500</v>
      </c>
      <c r="AH7" s="89" t="s">
        <v>501</v>
      </c>
      <c r="AI7" s="89" t="s">
        <v>502</v>
      </c>
      <c r="AJ7" s="89" t="s">
        <v>503</v>
      </c>
      <c r="AK7" s="89" t="s">
        <v>500</v>
      </c>
      <c r="AL7" s="89" t="s">
        <v>501</v>
      </c>
      <c r="AM7" s="89" t="s">
        <v>502</v>
      </c>
      <c r="AN7" s="92" t="s">
        <v>503</v>
      </c>
      <c r="AO7" s="89" t="s">
        <v>500</v>
      </c>
      <c r="AP7" s="89" t="s">
        <v>501</v>
      </c>
      <c r="AQ7" s="89" t="s">
        <v>502</v>
      </c>
    </row>
    <row r="8" spans="2:43" ht="32.25" customHeight="1">
      <c r="B8" s="102" t="s">
        <v>29</v>
      </c>
      <c r="C8" s="103"/>
      <c r="D8" s="10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</row>
    <row r="9" spans="2:43">
      <c r="B9" s="63">
        <v>1</v>
      </c>
      <c r="C9" s="30" t="s">
        <v>30</v>
      </c>
      <c r="D9" s="22" t="s">
        <v>31</v>
      </c>
      <c r="E9" s="25">
        <f>+Ingreso!E8</f>
        <v>5618.1933818900006</v>
      </c>
      <c r="F9" s="25">
        <f>+Ingreso!F8</f>
        <v>5617.3185636799999</v>
      </c>
      <c r="G9" s="25">
        <f>+Ingreso!G8</f>
        <v>6120.9500840600012</v>
      </c>
      <c r="H9" s="25">
        <f>+Ingreso!H8</f>
        <v>6646.706556430001</v>
      </c>
      <c r="I9" s="25">
        <f>+Ingreso!I8</f>
        <v>6648.7878973799998</v>
      </c>
      <c r="J9" s="25">
        <f>+Ingreso!J8</f>
        <v>6908.6106599799996</v>
      </c>
      <c r="K9" s="25">
        <f>+Ingreso!K8</f>
        <v>7439.7898217000002</v>
      </c>
      <c r="L9" s="25">
        <f>+Ingreso!L8</f>
        <v>7072.2615413000003</v>
      </c>
      <c r="M9" s="25">
        <f>+Ingreso!M8</f>
        <v>6953.5388341836369</v>
      </c>
      <c r="N9" s="25">
        <f>+Ingreso!N8</f>
        <v>7037.4172110300005</v>
      </c>
      <c r="O9" s="25">
        <f>+Ingreso!O8</f>
        <v>7392.9810872999997</v>
      </c>
      <c r="P9" s="25">
        <f>+Ingreso!P8</f>
        <v>7916.0096380700006</v>
      </c>
      <c r="Q9" s="25">
        <f>+Ingreso!Q8</f>
        <v>8124.1833023940007</v>
      </c>
      <c r="R9" s="25">
        <f>+Ingreso!R8</f>
        <v>8380.7246034</v>
      </c>
      <c r="S9" s="25">
        <f>+Ingreso!S8</f>
        <v>8461.118041863705</v>
      </c>
      <c r="T9" s="25">
        <f>+Ingreso!T8</f>
        <v>8921.4957099837229</v>
      </c>
      <c r="U9" s="25">
        <f>+Ingreso!U8</f>
        <v>11038.35662043</v>
      </c>
      <c r="V9" s="25">
        <f>+Ingreso!V8</f>
        <v>12074.708246149999</v>
      </c>
      <c r="W9" s="25">
        <f>+Ingreso!W8</f>
        <v>11503.825069504001</v>
      </c>
      <c r="X9" s="25">
        <f>+Ingreso!X8</f>
        <v>12122.208340509998</v>
      </c>
      <c r="Y9" s="25">
        <f>+Ingreso!Y8</f>
        <v>9965.5859087025001</v>
      </c>
      <c r="Z9" s="25">
        <f>+Ingreso!Z8</f>
        <v>8333.4932660124996</v>
      </c>
      <c r="AA9" s="25">
        <f>+Ingreso!AA8</f>
        <v>10215.574974679999</v>
      </c>
      <c r="AB9" s="25">
        <f>+Ingreso!AB8</f>
        <v>11437.180123480002</v>
      </c>
      <c r="AC9" s="25">
        <f>+Ingreso!AC8</f>
        <v>11318.667185140001</v>
      </c>
      <c r="AD9" s="25">
        <f>+Ingreso!AD8</f>
        <v>11984.423929706676</v>
      </c>
      <c r="AE9" s="25">
        <f>+Ingreso!AE8</f>
        <v>13027.458659970009</v>
      </c>
      <c r="AF9" s="25">
        <f>+Ingreso!AF8</f>
        <v>12891.519869990012</v>
      </c>
      <c r="AG9" s="25">
        <f>+Ingreso!AG8</f>
        <v>14347.639035920001</v>
      </c>
      <c r="AH9" s="25">
        <f>+Ingreso!AH8</f>
        <v>13622.9542232</v>
      </c>
      <c r="AI9" s="25">
        <f>+Ingreso!AI8</f>
        <v>15297.860131970003</v>
      </c>
      <c r="AJ9" s="25">
        <f>+Ingreso!AJ8</f>
        <v>16111.478390050001</v>
      </c>
      <c r="AK9" s="25">
        <f>+Ingreso!AK8</f>
        <v>16807.964847170002</v>
      </c>
      <c r="AL9" s="25">
        <f>+Ingreso!AL8</f>
        <v>17523.908351140002</v>
      </c>
      <c r="AM9" s="25">
        <f>+Ingreso!AM8</f>
        <v>18000.028931249999</v>
      </c>
      <c r="AN9" s="25">
        <f>+Ingreso!AN8</f>
        <v>18289.377053609998</v>
      </c>
      <c r="AO9" s="25">
        <f>+Ingreso!AO8</f>
        <v>19144.278339670003</v>
      </c>
      <c r="AP9" s="25">
        <f>+Ingreso!AP8</f>
        <v>18943.819850120002</v>
      </c>
      <c r="AQ9" s="25">
        <f>+Ingreso!AQ8</f>
        <v>20584.311358899988</v>
      </c>
    </row>
    <row r="10" spans="2:43">
      <c r="B10" s="63" t="s">
        <v>32</v>
      </c>
      <c r="C10" s="48" t="s">
        <v>33</v>
      </c>
      <c r="D10" s="22" t="s">
        <v>31</v>
      </c>
      <c r="E10" s="26">
        <f>+Ingreso!E9</f>
        <v>0</v>
      </c>
      <c r="F10" s="26">
        <f>+Ingreso!F9</f>
        <v>0</v>
      </c>
      <c r="G10" s="26">
        <f>+Ingreso!G9</f>
        <v>0</v>
      </c>
      <c r="H10" s="26">
        <f>+Ingreso!H9</f>
        <v>0</v>
      </c>
      <c r="I10" s="26">
        <f>+Ingreso!I9</f>
        <v>0</v>
      </c>
      <c r="J10" s="26">
        <f>+Ingreso!J9</f>
        <v>0</v>
      </c>
      <c r="K10" s="26">
        <f>+Ingreso!K9</f>
        <v>0</v>
      </c>
      <c r="L10" s="26">
        <f>+Ingreso!L9</f>
        <v>0</v>
      </c>
      <c r="M10" s="26">
        <f>+Ingreso!M9</f>
        <v>0</v>
      </c>
      <c r="N10" s="26">
        <f>+Ingreso!N9</f>
        <v>0</v>
      </c>
      <c r="O10" s="26">
        <f>+Ingreso!O9</f>
        <v>0</v>
      </c>
      <c r="P10" s="26">
        <f>+Ingreso!P9</f>
        <v>0</v>
      </c>
      <c r="Q10" s="26">
        <f>+Ingreso!Q9</f>
        <v>0</v>
      </c>
      <c r="R10" s="26">
        <f>+Ingreso!R9</f>
        <v>0</v>
      </c>
      <c r="S10" s="26">
        <f>+Ingreso!S9</f>
        <v>0</v>
      </c>
      <c r="T10" s="26">
        <f>+Ingreso!T9</f>
        <v>0</v>
      </c>
      <c r="U10" s="26">
        <f>+Ingreso!U9</f>
        <v>0</v>
      </c>
      <c r="V10" s="26">
        <f>+Ingreso!V9</f>
        <v>0</v>
      </c>
      <c r="W10" s="26">
        <f>+Ingreso!W9</f>
        <v>0</v>
      </c>
      <c r="X10" s="26">
        <f>+Ingreso!X9</f>
        <v>0</v>
      </c>
      <c r="Y10" s="26">
        <f>+Ingreso!Y9</f>
        <v>0</v>
      </c>
      <c r="Z10" s="26">
        <f>+Ingreso!Z9</f>
        <v>0</v>
      </c>
      <c r="AA10" s="26">
        <f>+Ingreso!AA9</f>
        <v>0</v>
      </c>
      <c r="AB10" s="26">
        <f>+Ingreso!AB9</f>
        <v>0</v>
      </c>
      <c r="AC10" s="26">
        <f>+Ingreso!AC9</f>
        <v>0</v>
      </c>
      <c r="AD10" s="26">
        <f>+Ingreso!AD9</f>
        <v>0</v>
      </c>
      <c r="AE10" s="26">
        <f>+Ingreso!AE9</f>
        <v>0</v>
      </c>
      <c r="AF10" s="26">
        <f>+Ingreso!AF9</f>
        <v>0</v>
      </c>
      <c r="AG10" s="26">
        <f>+Ingreso!AG9</f>
        <v>0</v>
      </c>
      <c r="AH10" s="26">
        <f>+Ingreso!AH9</f>
        <v>0</v>
      </c>
      <c r="AI10" s="26">
        <f>+Ingreso!AI9</f>
        <v>0</v>
      </c>
      <c r="AJ10" s="26">
        <f>+Ingreso!AJ9</f>
        <v>0</v>
      </c>
      <c r="AK10" s="26">
        <f>+Ingreso!AK9</f>
        <v>0</v>
      </c>
      <c r="AL10" s="26">
        <f>+Ingreso!AL9</f>
        <v>0</v>
      </c>
      <c r="AM10" s="26">
        <f>+Ingreso!AM9</f>
        <v>0</v>
      </c>
      <c r="AN10" s="26">
        <f>+Ingreso!AN9</f>
        <v>0</v>
      </c>
      <c r="AO10" s="26">
        <f>+Ingreso!AO9</f>
        <v>0</v>
      </c>
      <c r="AP10" s="26">
        <f>+Ingreso!AP9</f>
        <v>0</v>
      </c>
      <c r="AQ10" s="26">
        <f>+Ingreso!AQ9</f>
        <v>0</v>
      </c>
    </row>
    <row r="11" spans="2:43">
      <c r="B11" s="63" t="s">
        <v>34</v>
      </c>
      <c r="C11" s="48" t="s">
        <v>35</v>
      </c>
      <c r="D11" s="22" t="s">
        <v>31</v>
      </c>
      <c r="E11" s="26">
        <f>+Ingreso!E42</f>
        <v>1921.3448975299998</v>
      </c>
      <c r="F11" s="26">
        <f>+Ingreso!F42</f>
        <v>1945.1132557099995</v>
      </c>
      <c r="G11" s="26">
        <f>+Ingreso!G42</f>
        <v>2362.5714551400001</v>
      </c>
      <c r="H11" s="26">
        <f>+Ingreso!H42</f>
        <v>2762.7076848000002</v>
      </c>
      <c r="I11" s="26">
        <f>+Ingreso!I42</f>
        <v>2520.7162064899999</v>
      </c>
      <c r="J11" s="26">
        <f>+Ingreso!J42</f>
        <v>2812.5596713800001</v>
      </c>
      <c r="K11" s="26">
        <f>+Ingreso!K42</f>
        <v>2973.6314658299998</v>
      </c>
      <c r="L11" s="26">
        <f>+Ingreso!L42</f>
        <v>2894.1365785100002</v>
      </c>
      <c r="M11" s="26">
        <f>+Ingreso!M42</f>
        <v>3068.0634726200001</v>
      </c>
      <c r="N11" s="26">
        <f>+Ingreso!N42</f>
        <v>3318.1206794300001</v>
      </c>
      <c r="O11" s="26">
        <f>+Ingreso!O42</f>
        <v>3599.0624273199996</v>
      </c>
      <c r="P11" s="26">
        <f>+Ingreso!P42</f>
        <v>3986.9912967</v>
      </c>
      <c r="Q11" s="26">
        <f>+Ingreso!Q42</f>
        <v>4243.7900013600001</v>
      </c>
      <c r="R11" s="26">
        <f>+Ingreso!R42</f>
        <v>4338.9613006899999</v>
      </c>
      <c r="S11" s="26">
        <f>+Ingreso!S42</f>
        <v>4535.7684297837041</v>
      </c>
      <c r="T11" s="26">
        <f>+Ingreso!T42</f>
        <v>4580.6277657379042</v>
      </c>
      <c r="U11" s="26">
        <f>+Ingreso!U42</f>
        <v>5846.1089583399998</v>
      </c>
      <c r="V11" s="26">
        <f>+Ingreso!V42</f>
        <v>6037.4419897299995</v>
      </c>
      <c r="W11" s="26">
        <f>+Ingreso!W42</f>
        <v>6229.9719985800002</v>
      </c>
      <c r="X11" s="26">
        <f>+Ingreso!X42</f>
        <v>6678.0305701699999</v>
      </c>
      <c r="Y11" s="26">
        <f>+Ingreso!Y42</f>
        <v>5514.9253096024986</v>
      </c>
      <c r="Z11" s="26">
        <f>+Ingreso!Z42</f>
        <v>4479.8683478024996</v>
      </c>
      <c r="AA11" s="26">
        <f>+Ingreso!AA42</f>
        <v>5512.2395535099995</v>
      </c>
      <c r="AB11" s="26">
        <f>+Ingreso!AB42</f>
        <v>5937.7491071000004</v>
      </c>
      <c r="AC11" s="26">
        <f>+Ingreso!AC42</f>
        <v>5843.8880431899988</v>
      </c>
      <c r="AD11" s="26">
        <f>+Ingreso!AD42</f>
        <v>6359.083009226676</v>
      </c>
      <c r="AE11" s="26">
        <f>+Ingreso!AE42</f>
        <v>7274.3113792600088</v>
      </c>
      <c r="AF11" s="26">
        <f>+Ingreso!AF42</f>
        <v>6872.6070615500084</v>
      </c>
      <c r="AG11" s="26">
        <f>+Ingreso!AG42</f>
        <v>8715.9882709800004</v>
      </c>
      <c r="AH11" s="26">
        <f>+Ingreso!AH42</f>
        <v>6292.0174155699997</v>
      </c>
      <c r="AI11" s="26">
        <f>+Ingreso!AI42</f>
        <v>9046.6745741300019</v>
      </c>
      <c r="AJ11" s="26">
        <f>+Ingreso!AJ42</f>
        <v>7895.2800689000005</v>
      </c>
      <c r="AK11" s="26">
        <f>+Ingreso!AK42</f>
        <v>9885.9444937400021</v>
      </c>
      <c r="AL11" s="26">
        <f>+Ingreso!AL42</f>
        <v>10060.465055400002</v>
      </c>
      <c r="AM11" s="26">
        <f>+Ingreso!AM42</f>
        <v>10513.235420659999</v>
      </c>
      <c r="AN11" s="26">
        <f>+Ingreso!AN42</f>
        <v>7182.6889990899999</v>
      </c>
      <c r="AO11" s="26">
        <f>+Ingreso!AO42</f>
        <v>11476.421931680001</v>
      </c>
      <c r="AP11" s="26">
        <f>+Ingreso!AP42</f>
        <v>11629.359459970001</v>
      </c>
      <c r="AQ11" s="26">
        <f>+Ingreso!AQ42</f>
        <v>10952.156440860001</v>
      </c>
    </row>
    <row r="12" spans="2:43">
      <c r="B12" s="63" t="s">
        <v>36</v>
      </c>
      <c r="C12" s="48" t="s">
        <v>37</v>
      </c>
      <c r="D12" s="22" t="s">
        <v>31</v>
      </c>
      <c r="E12" s="26">
        <f>+Ingreso!E52</f>
        <v>2965.1313096600002</v>
      </c>
      <c r="F12" s="26">
        <f>+Ingreso!F52</f>
        <v>3013.7769675100003</v>
      </c>
      <c r="G12" s="26">
        <f>+Ingreso!G52</f>
        <v>2962.4197789</v>
      </c>
      <c r="H12" s="26">
        <f>+Ingreso!H52</f>
        <v>3027.0341318900005</v>
      </c>
      <c r="I12" s="26">
        <f>+Ingreso!I52</f>
        <v>3220.8100031700001</v>
      </c>
      <c r="J12" s="26">
        <f>+Ingreso!J52</f>
        <v>3205.0799741700002</v>
      </c>
      <c r="K12" s="26">
        <f>+Ingreso!K52</f>
        <v>3231.9755266999996</v>
      </c>
      <c r="L12" s="26">
        <f>+Ingreso!L52</f>
        <v>3219.4500648900002</v>
      </c>
      <c r="M12" s="26">
        <f>+Ingreso!M52</f>
        <v>2963.92135237</v>
      </c>
      <c r="N12" s="26">
        <f>+Ingreso!N52</f>
        <v>2718.6214751100001</v>
      </c>
      <c r="O12" s="26">
        <f>+Ingreso!O52</f>
        <v>2708.9949220100002</v>
      </c>
      <c r="P12" s="26">
        <f>+Ingreso!P52</f>
        <v>2815.6812630100003</v>
      </c>
      <c r="Q12" s="26">
        <f>+Ingreso!Q52</f>
        <v>2783.2881370700002</v>
      </c>
      <c r="R12" s="26">
        <f>+Ingreso!R52</f>
        <v>2844.61644634</v>
      </c>
      <c r="S12" s="26">
        <f>+Ingreso!S52</f>
        <v>2767.486445</v>
      </c>
      <c r="T12" s="26">
        <f>+Ingreso!T52</f>
        <v>2926.4597613499996</v>
      </c>
      <c r="U12" s="26">
        <f>+Ingreso!U52</f>
        <v>3030.3625856500003</v>
      </c>
      <c r="V12" s="26">
        <f>+Ingreso!V52</f>
        <v>3036.9307353300001</v>
      </c>
      <c r="W12" s="26">
        <f>+Ingreso!W52</f>
        <v>3060.5050393299998</v>
      </c>
      <c r="X12" s="26">
        <f>+Ingreso!X52</f>
        <v>3100.6399013299997</v>
      </c>
      <c r="Y12" s="26">
        <f>+Ingreso!Y52</f>
        <v>3129.3438449900009</v>
      </c>
      <c r="Z12" s="26">
        <f>+Ingreso!Z52</f>
        <v>3079.5930933300001</v>
      </c>
      <c r="AA12" s="26">
        <f>+Ingreso!AA52</f>
        <v>3553.0634693499997</v>
      </c>
      <c r="AB12" s="26">
        <f>+Ingreso!AB52</f>
        <v>4337.9335753000005</v>
      </c>
      <c r="AC12" s="26">
        <f>+Ingreso!AC52</f>
        <v>4413.8438469900002</v>
      </c>
      <c r="AD12" s="26">
        <f>+Ingreso!AD52</f>
        <v>4413.8438466600001</v>
      </c>
      <c r="AE12" s="26">
        <f>+Ingreso!AE52</f>
        <v>4413.8438466600001</v>
      </c>
      <c r="AF12" s="26">
        <f>+Ingreso!AF52</f>
        <v>4454.1781996600002</v>
      </c>
      <c r="AG12" s="26">
        <f>+Ingreso!AG52</f>
        <v>4291.05913547</v>
      </c>
      <c r="AH12" s="26">
        <f>+Ingreso!AH52</f>
        <v>5974.7307150700008</v>
      </c>
      <c r="AI12" s="26">
        <f>+Ingreso!AI52</f>
        <v>4480.9499894300006</v>
      </c>
      <c r="AJ12" s="26">
        <f>+Ingreso!AJ52</f>
        <v>6496.7381331799997</v>
      </c>
      <c r="AK12" s="26">
        <f>+Ingreso!AK52</f>
        <v>4871.2521964899997</v>
      </c>
      <c r="AL12" s="26">
        <f>+Ingreso!AL52</f>
        <v>5196.7123069999998</v>
      </c>
      <c r="AM12" s="26">
        <f>+Ingreso!AM52</f>
        <v>5077.3797317899998</v>
      </c>
      <c r="AN12" s="26">
        <f>+Ingreso!AN52</f>
        <v>7131.6925536299996</v>
      </c>
      <c r="AO12" s="26">
        <f>+Ingreso!AO52</f>
        <v>5292.0899150100004</v>
      </c>
      <c r="AP12" s="26">
        <f>+Ingreso!AP52</f>
        <v>5386.2294881399994</v>
      </c>
      <c r="AQ12" s="26">
        <f>+Ingreso!AQ52</f>
        <v>6317.9127909199988</v>
      </c>
    </row>
    <row r="13" spans="2:43">
      <c r="B13" s="63" t="s">
        <v>38</v>
      </c>
      <c r="C13" s="48" t="s">
        <v>39</v>
      </c>
      <c r="D13" s="22" t="s">
        <v>31</v>
      </c>
      <c r="E13" s="26">
        <f>+Ingreso!E62</f>
        <v>731.7171747000001</v>
      </c>
      <c r="F13" s="26">
        <f>+Ingreso!F62</f>
        <v>658.42834045999984</v>
      </c>
      <c r="G13" s="26">
        <f>+Ingreso!G62</f>
        <v>795.95885002000023</v>
      </c>
      <c r="H13" s="26">
        <f>+Ingreso!H62</f>
        <v>856.96473973999991</v>
      </c>
      <c r="I13" s="26">
        <f>+Ingreso!I62</f>
        <v>907.26168772000005</v>
      </c>
      <c r="J13" s="26">
        <f>+Ingreso!J62</f>
        <v>890.97101442999997</v>
      </c>
      <c r="K13" s="26">
        <f>+Ingreso!K62</f>
        <v>1234.1828291699999</v>
      </c>
      <c r="L13" s="26">
        <f>+Ingreso!L62</f>
        <v>958.67489790000002</v>
      </c>
      <c r="M13" s="26">
        <f>+Ingreso!M62</f>
        <v>921.55400919363649</v>
      </c>
      <c r="N13" s="26">
        <f>+Ingreso!N62</f>
        <v>1000.67505649</v>
      </c>
      <c r="O13" s="26">
        <f>+Ingreso!O62</f>
        <v>1084.92373797</v>
      </c>
      <c r="P13" s="26">
        <f>+Ingreso!P62</f>
        <v>1113.3370783600001</v>
      </c>
      <c r="Q13" s="26">
        <f>+Ingreso!Q62</f>
        <v>1097.105163964</v>
      </c>
      <c r="R13" s="26">
        <f>+Ingreso!R62</f>
        <v>1197.1468563699998</v>
      </c>
      <c r="S13" s="26">
        <f>+Ingreso!S62</f>
        <v>1157.8631670799996</v>
      </c>
      <c r="T13" s="26">
        <f>+Ingreso!T62</f>
        <v>1414.4081828958183</v>
      </c>
      <c r="U13" s="26">
        <f>+Ingreso!U62</f>
        <v>2161.8850764400004</v>
      </c>
      <c r="V13" s="26">
        <f>+Ingreso!V62</f>
        <v>3000.3355210899999</v>
      </c>
      <c r="W13" s="26">
        <f>+Ingreso!W62</f>
        <v>2213.3480315940001</v>
      </c>
      <c r="X13" s="26">
        <f>+Ingreso!X62</f>
        <v>2343.5378690099997</v>
      </c>
      <c r="Y13" s="26">
        <f>+Ingreso!Y62</f>
        <v>1321.3167541100004</v>
      </c>
      <c r="Z13" s="26">
        <f>+Ingreso!Z62</f>
        <v>774.03182488000004</v>
      </c>
      <c r="AA13" s="26">
        <f>+Ingreso!AA62</f>
        <v>1150.2719518199999</v>
      </c>
      <c r="AB13" s="26">
        <f>+Ingreso!AB62</f>
        <v>1161.4974410799998</v>
      </c>
      <c r="AC13" s="26">
        <f>+Ingreso!AC62</f>
        <v>1060.9352949600011</v>
      </c>
      <c r="AD13" s="26">
        <f>+Ingreso!AD62</f>
        <v>1211.4970738200016</v>
      </c>
      <c r="AE13" s="26">
        <f>+Ingreso!AE62</f>
        <v>1339.3034340500001</v>
      </c>
      <c r="AF13" s="26">
        <f>+Ingreso!AF62</f>
        <v>1564.7346087800026</v>
      </c>
      <c r="AG13" s="26">
        <f>+Ingreso!AG62</f>
        <v>1340.59162947</v>
      </c>
      <c r="AH13" s="26">
        <f>+Ingreso!AH62</f>
        <v>1356.2060925599999</v>
      </c>
      <c r="AI13" s="26">
        <f>+Ingreso!AI62</f>
        <v>1770.2355684099998</v>
      </c>
      <c r="AJ13" s="26">
        <f>+Ingreso!AJ62</f>
        <v>1719.4601879700001</v>
      </c>
      <c r="AK13" s="26">
        <f>+Ingreso!AK62</f>
        <v>2050.7681569400002</v>
      </c>
      <c r="AL13" s="26">
        <f>+Ingreso!AL62</f>
        <v>2266.7309887399988</v>
      </c>
      <c r="AM13" s="26">
        <f>+Ingreso!AM62</f>
        <v>2409.4137787999998</v>
      </c>
      <c r="AN13" s="26">
        <f>+Ingreso!AN62</f>
        <v>3974.9955008899997</v>
      </c>
      <c r="AO13" s="26">
        <f>+Ingreso!AO62</f>
        <v>2375.7664929800003</v>
      </c>
      <c r="AP13" s="26">
        <f>+Ingreso!AP62</f>
        <v>1928.2309020099997</v>
      </c>
      <c r="AQ13" s="26">
        <f>+Ingreso!AQ62</f>
        <v>3314.2421271199905</v>
      </c>
    </row>
    <row r="14" spans="2:43">
      <c r="B14" s="63" t="s">
        <v>40</v>
      </c>
      <c r="C14" s="30" t="s">
        <v>41</v>
      </c>
      <c r="D14" s="22" t="s">
        <v>31</v>
      </c>
      <c r="E14" s="25">
        <f>+Gasto!E8</f>
        <v>5343.4317698799996</v>
      </c>
      <c r="F14" s="25">
        <f>+Gasto!F8</f>
        <v>5267.9794550099996</v>
      </c>
      <c r="G14" s="25">
        <f>+Gasto!G8</f>
        <v>6158.4476277100002</v>
      </c>
      <c r="H14" s="25">
        <f>+Gasto!H8</f>
        <v>6390.3464010499993</v>
      </c>
      <c r="I14" s="25">
        <f>+Gasto!I8</f>
        <v>6612.4981483299998</v>
      </c>
      <c r="J14" s="25">
        <f>+Gasto!J8</f>
        <v>6792.1108669599998</v>
      </c>
      <c r="K14" s="25">
        <f>+Gasto!K8</f>
        <v>6938.1263889100001</v>
      </c>
      <c r="L14" s="25">
        <f>+Gasto!L8</f>
        <v>7157.8344246800007</v>
      </c>
      <c r="M14" s="25">
        <f>+Gasto!M8</f>
        <v>6461.3880777200002</v>
      </c>
      <c r="N14" s="25">
        <f>+Gasto!N8</f>
        <v>6704.6641980722834</v>
      </c>
      <c r="O14" s="25">
        <f>+Gasto!O8</f>
        <v>7438.5697916199988</v>
      </c>
      <c r="P14" s="25">
        <f>+Gasto!P8</f>
        <v>7886.8710839800005</v>
      </c>
      <c r="Q14" s="25">
        <f>+Gasto!Q8</f>
        <v>7334.7633848699988</v>
      </c>
      <c r="R14" s="25">
        <f>+Gasto!R8</f>
        <v>8232.2192382099984</v>
      </c>
      <c r="S14" s="25">
        <f>+Gasto!S8</f>
        <v>8603.3677272599998</v>
      </c>
      <c r="T14" s="25">
        <f>+Gasto!T8</f>
        <v>9131.7708614227267</v>
      </c>
      <c r="U14" s="25">
        <f>+Gasto!U8</f>
        <v>10521.024841299999</v>
      </c>
      <c r="V14" s="25">
        <f>+Gasto!V8</f>
        <v>12852.608967491</v>
      </c>
      <c r="W14" s="25">
        <f>+Gasto!W8</f>
        <v>12033.948526469994</v>
      </c>
      <c r="X14" s="25">
        <f>+Gasto!X8</f>
        <v>11642.8311181391</v>
      </c>
      <c r="Y14" s="25">
        <f>+Gasto!Y8</f>
        <v>11083.174869120005</v>
      </c>
      <c r="Z14" s="25">
        <f>+Gasto!Z8</f>
        <v>18242.846527259997</v>
      </c>
      <c r="AA14" s="25">
        <f>+Gasto!AA8</f>
        <v>9540.0232749899933</v>
      </c>
      <c r="AB14" s="25">
        <f>+Gasto!AB8</f>
        <v>11390.395608240005</v>
      </c>
      <c r="AC14" s="25">
        <f>+Gasto!AC8</f>
        <v>10057.455431800001</v>
      </c>
      <c r="AD14" s="25">
        <f>+Gasto!AD8</f>
        <v>11752.979016900001</v>
      </c>
      <c r="AE14" s="25">
        <f>+Gasto!AE8</f>
        <v>13611.156606400002</v>
      </c>
      <c r="AF14" s="25">
        <f>+Gasto!AF8</f>
        <v>12588.751723749996</v>
      </c>
      <c r="AG14" s="25">
        <f>+Gasto!AG8</f>
        <v>12325.800933850009</v>
      </c>
      <c r="AH14" s="25">
        <f>+Gasto!AH8</f>
        <v>15521.786549009998</v>
      </c>
      <c r="AI14" s="25">
        <f>+Gasto!AI8</f>
        <v>14316.958729249998</v>
      </c>
      <c r="AJ14" s="25">
        <f>+Gasto!AJ8</f>
        <v>14540.759134769996</v>
      </c>
      <c r="AK14" s="25">
        <f>+Gasto!AK8</f>
        <v>16015.7302824</v>
      </c>
      <c r="AL14" s="25">
        <f>+Gasto!AL8</f>
        <v>17612.621569586001</v>
      </c>
      <c r="AM14" s="25">
        <f>+Gasto!AM8</f>
        <v>17333.788476170001</v>
      </c>
      <c r="AN14" s="25">
        <f>+Gasto!AN8</f>
        <v>18416.096177450003</v>
      </c>
      <c r="AO14" s="25">
        <f>+Gasto!AO8</f>
        <v>16330.53887807</v>
      </c>
      <c r="AP14" s="25">
        <f>+Gasto!AP8</f>
        <v>19291.294378130002</v>
      </c>
      <c r="AQ14" s="25">
        <f>+Gasto!AQ8</f>
        <v>18275.968235043481</v>
      </c>
    </row>
    <row r="15" spans="2:43">
      <c r="B15" s="63" t="s">
        <v>42</v>
      </c>
      <c r="C15" s="48" t="s">
        <v>43</v>
      </c>
      <c r="D15" s="22" t="s">
        <v>31</v>
      </c>
      <c r="E15" s="26">
        <f>+Gasto!E9</f>
        <v>754.48832635999997</v>
      </c>
      <c r="F15" s="26">
        <f>+Gasto!F9</f>
        <v>765.25883647000001</v>
      </c>
      <c r="G15" s="26">
        <f>+Gasto!G9</f>
        <v>789.33779556000002</v>
      </c>
      <c r="H15" s="26">
        <f>+Gasto!H9</f>
        <v>806.44638235000002</v>
      </c>
      <c r="I15" s="26">
        <f>+Gasto!I9</f>
        <v>876.17219915999999</v>
      </c>
      <c r="J15" s="26">
        <f>+Gasto!J9</f>
        <v>797.25991728999998</v>
      </c>
      <c r="K15" s="26">
        <f>+Gasto!K9</f>
        <v>802.43369190999999</v>
      </c>
      <c r="L15" s="26">
        <f>+Gasto!L9</f>
        <v>837.81011879999994</v>
      </c>
      <c r="M15" s="26">
        <f>+Gasto!M9</f>
        <v>772.12332387000015</v>
      </c>
      <c r="N15" s="26">
        <f>+Gasto!N9</f>
        <v>667.7373335822823</v>
      </c>
      <c r="O15" s="26">
        <f>+Gasto!O9</f>
        <v>656.15097207999997</v>
      </c>
      <c r="P15" s="26">
        <f>+Gasto!P9</f>
        <v>682.52458937999984</v>
      </c>
      <c r="Q15" s="26">
        <f>+Gasto!Q9</f>
        <v>736.67397832999995</v>
      </c>
      <c r="R15" s="26">
        <f>+Gasto!R9</f>
        <v>721.79796208999994</v>
      </c>
      <c r="S15" s="26">
        <f>+Gasto!S9</f>
        <v>733.31626776999997</v>
      </c>
      <c r="T15" s="26">
        <f>+Gasto!T9</f>
        <v>834.15399452363636</v>
      </c>
      <c r="U15" s="26">
        <f>+Gasto!U9</f>
        <v>903.51309877999995</v>
      </c>
      <c r="V15" s="26">
        <f>+Gasto!V9</f>
        <v>964.69611340100005</v>
      </c>
      <c r="W15" s="26">
        <f>+Gasto!W9</f>
        <v>910.76997076999987</v>
      </c>
      <c r="X15" s="26">
        <f>+Gasto!X9</f>
        <v>1029.9128723599999</v>
      </c>
      <c r="Y15" s="26">
        <f>+Gasto!Y9</f>
        <v>637.99188520000007</v>
      </c>
      <c r="Z15" s="26">
        <f>+Gasto!Z9</f>
        <v>635.24591671000007</v>
      </c>
      <c r="AA15" s="26">
        <f>+Gasto!AA9</f>
        <v>622.46812273</v>
      </c>
      <c r="AB15" s="26">
        <f>+Gasto!AB9</f>
        <v>703.01566881999997</v>
      </c>
      <c r="AC15" s="26">
        <f>+Gasto!AC9</f>
        <v>713.22561466000013</v>
      </c>
      <c r="AD15" s="26">
        <f>+Gasto!AD9</f>
        <v>806.48626159999992</v>
      </c>
      <c r="AE15" s="26">
        <f>+Gasto!AE9</f>
        <v>787.07916738999995</v>
      </c>
      <c r="AF15" s="26">
        <f>+Gasto!AF9</f>
        <v>845.57601235999994</v>
      </c>
      <c r="AG15" s="26">
        <f>+Gasto!AG9</f>
        <v>836.90200621000008</v>
      </c>
      <c r="AH15" s="26">
        <f>+Gasto!AH9</f>
        <v>899.38974115999997</v>
      </c>
      <c r="AI15" s="26">
        <f>+Gasto!AI9</f>
        <v>904.63439319000008</v>
      </c>
      <c r="AJ15" s="26">
        <f>+Gasto!AJ9</f>
        <v>997.71852817000001</v>
      </c>
      <c r="AK15" s="26">
        <f>+Gasto!AK9</f>
        <v>973.43016385999988</v>
      </c>
      <c r="AL15" s="26">
        <f>+Gasto!AL9</f>
        <v>1007.8268076500001</v>
      </c>
      <c r="AM15" s="26">
        <f>+Gasto!AM9</f>
        <v>1007.1845060900001</v>
      </c>
      <c r="AN15" s="26">
        <f>+Gasto!AN9</f>
        <v>993.66862217999994</v>
      </c>
      <c r="AO15" s="26">
        <f>+Gasto!AO9</f>
        <v>1098.77054819</v>
      </c>
      <c r="AP15" s="26">
        <f>+Gasto!AP9</f>
        <v>1156.01923672</v>
      </c>
      <c r="AQ15" s="26">
        <f>+Gasto!AQ9</f>
        <v>1028.8735482</v>
      </c>
    </row>
    <row r="16" spans="2:43">
      <c r="B16" s="63" t="s">
        <v>44</v>
      </c>
      <c r="C16" s="48" t="s">
        <v>45</v>
      </c>
      <c r="D16" s="22" t="s">
        <v>31</v>
      </c>
      <c r="E16" s="26">
        <f>+Gasto!E14</f>
        <v>3455.1029911400001</v>
      </c>
      <c r="F16" s="26">
        <f>+Gasto!F14</f>
        <v>3627.0127370299997</v>
      </c>
      <c r="G16" s="26">
        <f>+Gasto!G14</f>
        <v>4124.4778066400004</v>
      </c>
      <c r="H16" s="26">
        <f>+Gasto!H14</f>
        <v>4268.6628748099993</v>
      </c>
      <c r="I16" s="26">
        <f>+Gasto!I14</f>
        <v>4477.7168327399995</v>
      </c>
      <c r="J16" s="26">
        <f>+Gasto!J14</f>
        <v>4749.2771361399991</v>
      </c>
      <c r="K16" s="26">
        <f>+Gasto!K14</f>
        <v>4837.7229624300007</v>
      </c>
      <c r="L16" s="26">
        <f>+Gasto!L14</f>
        <v>5019.6858857500001</v>
      </c>
      <c r="M16" s="26">
        <f>+Gasto!M14</f>
        <v>4362.0691420100002</v>
      </c>
      <c r="N16" s="26">
        <f>+Gasto!N14</f>
        <v>4672.3841647900008</v>
      </c>
      <c r="O16" s="26">
        <f>+Gasto!O14</f>
        <v>5350.1994063699995</v>
      </c>
      <c r="P16" s="26">
        <f>+Gasto!P14</f>
        <v>5778.7112432200001</v>
      </c>
      <c r="Q16" s="26">
        <f>+Gasto!Q14</f>
        <v>5078.236299539999</v>
      </c>
      <c r="R16" s="26">
        <f>+Gasto!R14</f>
        <v>6002.8101193799994</v>
      </c>
      <c r="S16" s="26">
        <f>+Gasto!S14</f>
        <v>6328.1547893199995</v>
      </c>
      <c r="T16" s="26">
        <f>+Gasto!T14</f>
        <v>6779.7681089927273</v>
      </c>
      <c r="U16" s="26">
        <f>+Gasto!U14</f>
        <v>6429.3788026399998</v>
      </c>
      <c r="V16" s="26">
        <f>+Gasto!V14</f>
        <v>7358.6154820400006</v>
      </c>
      <c r="W16" s="26">
        <f>+Gasto!W14</f>
        <v>7840.2520923599996</v>
      </c>
      <c r="X16" s="26">
        <f>+Gasto!X14</f>
        <v>8672.9577812000007</v>
      </c>
      <c r="Y16" s="26">
        <f>+Gasto!Y14</f>
        <v>6484.2591013199999</v>
      </c>
      <c r="Z16" s="26">
        <f>+Gasto!Z14</f>
        <v>4848.7197155599997</v>
      </c>
      <c r="AA16" s="26">
        <f>+Gasto!AA14</f>
        <v>7299.7214083999997</v>
      </c>
      <c r="AB16" s="26">
        <f>+Gasto!AB14</f>
        <v>9144.2507604099992</v>
      </c>
      <c r="AC16" s="26">
        <f>+Gasto!AC14</f>
        <v>8319.0458892130009</v>
      </c>
      <c r="AD16" s="26">
        <f>+Gasto!AD14</f>
        <v>9772.2562048670006</v>
      </c>
      <c r="AE16" s="26">
        <f>+Gasto!AE14</f>
        <v>11426.960603844002</v>
      </c>
      <c r="AF16" s="26">
        <f>+Gasto!AF14</f>
        <v>10440.046834783996</v>
      </c>
      <c r="AG16" s="26">
        <f>+Gasto!AG14</f>
        <v>9590.8994286500001</v>
      </c>
      <c r="AH16" s="26">
        <f>+Gasto!AH14</f>
        <v>12323.980939009998</v>
      </c>
      <c r="AI16" s="26">
        <f>+Gasto!AI14</f>
        <v>11652.54596956</v>
      </c>
      <c r="AJ16" s="26">
        <f>+Gasto!AJ14</f>
        <v>11732.598488239999</v>
      </c>
      <c r="AK16" s="26">
        <f>+Gasto!AK14</f>
        <v>13005.386061719999</v>
      </c>
      <c r="AL16" s="26">
        <f>+Gasto!AL14</f>
        <v>13962.773172416</v>
      </c>
      <c r="AM16" s="26">
        <f>+Gasto!AM14</f>
        <v>13520.338600950001</v>
      </c>
      <c r="AN16" s="26">
        <f>+Gasto!AN14</f>
        <v>14403.219159630002</v>
      </c>
      <c r="AO16" s="26">
        <f>+Gasto!AO14</f>
        <v>13604.830823349001</v>
      </c>
      <c r="AP16" s="26">
        <f>+Gasto!AP14</f>
        <v>16164.114359630001</v>
      </c>
      <c r="AQ16" s="26">
        <f>+Gasto!AQ14</f>
        <v>15379.831789723999</v>
      </c>
    </row>
    <row r="17" spans="2:43">
      <c r="B17" s="63" t="s">
        <v>46</v>
      </c>
      <c r="C17" s="48" t="s">
        <v>47</v>
      </c>
      <c r="D17" s="22" t="s">
        <v>31</v>
      </c>
      <c r="E17" s="26">
        <f>+Gasto!E15</f>
        <v>49.048558769999993</v>
      </c>
      <c r="F17" s="26">
        <f>+Gasto!F15</f>
        <v>53.124705779999999</v>
      </c>
      <c r="G17" s="26">
        <f>+Gasto!G15</f>
        <v>58.576027539999998</v>
      </c>
      <c r="H17" s="26">
        <f>+Gasto!H15</f>
        <v>97.395844760000003</v>
      </c>
      <c r="I17" s="26">
        <f>+Gasto!I15</f>
        <v>62.278970589999993</v>
      </c>
      <c r="J17" s="26">
        <f>+Gasto!J15</f>
        <v>73.372492490000013</v>
      </c>
      <c r="K17" s="26">
        <f>+Gasto!K15</f>
        <v>66.766880270000001</v>
      </c>
      <c r="L17" s="26">
        <f>+Gasto!L15</f>
        <v>65.027689300000006</v>
      </c>
      <c r="M17" s="26">
        <f>+Gasto!M15</f>
        <v>17.603876839999998</v>
      </c>
      <c r="N17" s="26">
        <f>+Gasto!N15</f>
        <v>20.029926360000001</v>
      </c>
      <c r="O17" s="26">
        <f>+Gasto!O15</f>
        <v>21.665486079999997</v>
      </c>
      <c r="P17" s="26">
        <f>+Gasto!P15</f>
        <v>24.01950416</v>
      </c>
      <c r="Q17" s="26">
        <f>+Gasto!Q15</f>
        <v>26.386467890000002</v>
      </c>
      <c r="R17" s="26">
        <f>+Gasto!R15</f>
        <v>27.491919560000003</v>
      </c>
      <c r="S17" s="26">
        <f>+Gasto!S15</f>
        <v>28.407691080000003</v>
      </c>
      <c r="T17" s="26">
        <f>+Gasto!T15</f>
        <v>28.21211229090909</v>
      </c>
      <c r="U17" s="26">
        <f>+Gasto!U15</f>
        <v>30.949662599999993</v>
      </c>
      <c r="V17" s="26">
        <f>+Gasto!V15</f>
        <v>47.953125829999998</v>
      </c>
      <c r="W17" s="26">
        <f>+Gasto!W15</f>
        <v>41.22819028</v>
      </c>
      <c r="X17" s="26">
        <f>+Gasto!X15</f>
        <v>42.21904</v>
      </c>
      <c r="Y17" s="26">
        <f>+Gasto!Y15</f>
        <v>54.032977189999997</v>
      </c>
      <c r="Z17" s="26">
        <f>+Gasto!Z15</f>
        <v>57.281000159999998</v>
      </c>
      <c r="AA17" s="26">
        <f>+Gasto!AA15</f>
        <v>54.281551730000004</v>
      </c>
      <c r="AB17" s="26">
        <f>+Gasto!AB15</f>
        <v>50.785065930000002</v>
      </c>
      <c r="AC17" s="26">
        <f>+Gasto!AC15</f>
        <v>41.101005299999997</v>
      </c>
      <c r="AD17" s="26">
        <f>+Gasto!AD15</f>
        <v>36.621473719999997</v>
      </c>
      <c r="AE17" s="26">
        <f>+Gasto!AE15</f>
        <v>35.879838670000005</v>
      </c>
      <c r="AF17" s="26">
        <f>+Gasto!AF15</f>
        <v>89.175194310000009</v>
      </c>
      <c r="AG17" s="26">
        <f>+Gasto!AG15</f>
        <v>62.22849034</v>
      </c>
      <c r="AH17" s="26">
        <f>+Gasto!AH15</f>
        <v>74.711177300000003</v>
      </c>
      <c r="AI17" s="26">
        <f>+Gasto!AI15</f>
        <v>48.248971240000003</v>
      </c>
      <c r="AJ17" s="26">
        <f>+Gasto!AJ15</f>
        <v>78.372500039999991</v>
      </c>
      <c r="AK17" s="26">
        <f>+Gasto!AK15</f>
        <v>58.249693169999986</v>
      </c>
      <c r="AL17" s="26">
        <f>+Gasto!AL15</f>
        <v>58.099848950000002</v>
      </c>
      <c r="AM17" s="26">
        <f>+Gasto!AM15</f>
        <v>99.322935360000002</v>
      </c>
      <c r="AN17" s="26">
        <f>+Gasto!AN15</f>
        <v>158.52702417</v>
      </c>
      <c r="AO17" s="26">
        <f>+Gasto!AO15</f>
        <v>37.309049420000001</v>
      </c>
      <c r="AP17" s="26">
        <f>+Gasto!AP15</f>
        <v>97.319522480000003</v>
      </c>
      <c r="AQ17" s="26">
        <f>+Gasto!AQ15</f>
        <v>69.560760833482021</v>
      </c>
    </row>
    <row r="18" spans="2:43">
      <c r="B18" s="63" t="s">
        <v>48</v>
      </c>
      <c r="C18" s="48" t="s">
        <v>49</v>
      </c>
      <c r="D18" s="22" t="s">
        <v>31</v>
      </c>
      <c r="E18" s="26">
        <f>+Gasto!E16</f>
        <v>9.5200957899999992</v>
      </c>
      <c r="F18" s="26">
        <f>+Gasto!F16</f>
        <v>7.5784323000000002</v>
      </c>
      <c r="G18" s="26">
        <f>+Gasto!G16</f>
        <v>5.91853271</v>
      </c>
      <c r="H18" s="26">
        <f>+Gasto!H16</f>
        <v>7.2881861400000005</v>
      </c>
      <c r="I18" s="26">
        <f>+Gasto!I16</f>
        <v>11.922694679999999</v>
      </c>
      <c r="J18" s="26">
        <f>+Gasto!J16</f>
        <v>9.2303610599999999</v>
      </c>
      <c r="K18" s="26">
        <f>+Gasto!K16</f>
        <v>6.1039662699999999</v>
      </c>
      <c r="L18" s="26">
        <f>+Gasto!L16</f>
        <v>4.0081003099999997</v>
      </c>
      <c r="M18" s="26">
        <f>+Gasto!M16</f>
        <v>10.040422</v>
      </c>
      <c r="N18" s="26">
        <f>+Gasto!N16</f>
        <v>5.7576900000000002</v>
      </c>
      <c r="O18" s="26">
        <f>+Gasto!O16</f>
        <v>2.965916</v>
      </c>
      <c r="P18" s="26">
        <f>+Gasto!P16</f>
        <v>-0.39033400000000001</v>
      </c>
      <c r="Q18" s="26">
        <f>+Gasto!Q16</f>
        <v>0</v>
      </c>
      <c r="R18" s="26">
        <f>+Gasto!R16</f>
        <v>0</v>
      </c>
      <c r="S18" s="26">
        <f>+Gasto!S16</f>
        <v>0</v>
      </c>
      <c r="T18" s="26">
        <f>+Gasto!T16</f>
        <v>0</v>
      </c>
      <c r="U18" s="26">
        <f>+Gasto!U16</f>
        <v>0</v>
      </c>
      <c r="V18" s="26">
        <f>+Gasto!V16</f>
        <v>0</v>
      </c>
      <c r="W18" s="26">
        <f>+Gasto!W16</f>
        <v>7.0594570000000001</v>
      </c>
      <c r="X18" s="26">
        <f>+Gasto!X16</f>
        <v>5.000178</v>
      </c>
      <c r="Y18" s="26">
        <f>+Gasto!Y16</f>
        <v>0</v>
      </c>
      <c r="Z18" s="26">
        <f>+Gasto!Z16</f>
        <v>0</v>
      </c>
      <c r="AA18" s="26">
        <f>+Gasto!AA16</f>
        <v>0</v>
      </c>
      <c r="AB18" s="26">
        <f>+Gasto!AB16</f>
        <v>0</v>
      </c>
      <c r="AC18" s="26">
        <f>+Gasto!AC16</f>
        <v>0</v>
      </c>
      <c r="AD18" s="26">
        <f>+Gasto!AD16</f>
        <v>0</v>
      </c>
      <c r="AE18" s="26">
        <f>+Gasto!AE16</f>
        <v>0</v>
      </c>
      <c r="AF18" s="26">
        <f>+Gasto!AF16</f>
        <v>0</v>
      </c>
      <c r="AG18" s="26">
        <f>+Gasto!AG16</f>
        <v>0</v>
      </c>
      <c r="AH18" s="26">
        <f>+Gasto!AH16</f>
        <v>0</v>
      </c>
      <c r="AI18" s="26">
        <f>+Gasto!AI16</f>
        <v>0</v>
      </c>
      <c r="AJ18" s="26">
        <f>+Gasto!AJ16</f>
        <v>0</v>
      </c>
      <c r="AK18" s="26">
        <f>+Gasto!AK16</f>
        <v>0</v>
      </c>
      <c r="AL18" s="26">
        <f>+Gasto!AL16</f>
        <v>0</v>
      </c>
      <c r="AM18" s="26">
        <f>+Gasto!AM16</f>
        <v>0</v>
      </c>
      <c r="AN18" s="26">
        <f>+Gasto!AN16</f>
        <v>0</v>
      </c>
      <c r="AO18" s="26">
        <f>+Gasto!AO16</f>
        <v>0</v>
      </c>
      <c r="AP18" s="26">
        <f>+Gasto!AP16</f>
        <v>0</v>
      </c>
      <c r="AQ18" s="26">
        <f>+Gasto!AQ16</f>
        <v>0</v>
      </c>
    </row>
    <row r="19" spans="2:43">
      <c r="B19" s="63" t="s">
        <v>50</v>
      </c>
      <c r="C19" s="48" t="s">
        <v>51</v>
      </c>
      <c r="D19" s="22" t="s">
        <v>31</v>
      </c>
      <c r="E19" s="26">
        <f>+Gasto!E20</f>
        <v>0</v>
      </c>
      <c r="F19" s="26">
        <f>+Gasto!F20</f>
        <v>0</v>
      </c>
      <c r="G19" s="26">
        <f>+Gasto!G20</f>
        <v>0</v>
      </c>
      <c r="H19" s="26">
        <f>+Gasto!H20</f>
        <v>0</v>
      </c>
      <c r="I19" s="26">
        <f>+Gasto!I20</f>
        <v>0</v>
      </c>
      <c r="J19" s="26">
        <f>+Gasto!J20</f>
        <v>0</v>
      </c>
      <c r="K19" s="26">
        <f>+Gasto!K20</f>
        <v>0</v>
      </c>
      <c r="L19" s="26">
        <f>+Gasto!L20</f>
        <v>0</v>
      </c>
      <c r="M19" s="26">
        <f>+Gasto!M20</f>
        <v>0</v>
      </c>
      <c r="N19" s="26">
        <f>+Gasto!N20</f>
        <v>0</v>
      </c>
      <c r="O19" s="26">
        <f>+Gasto!O20</f>
        <v>0</v>
      </c>
      <c r="P19" s="26">
        <f>+Gasto!P20</f>
        <v>0</v>
      </c>
      <c r="Q19" s="26">
        <f>+Gasto!Q20</f>
        <v>0</v>
      </c>
      <c r="R19" s="26">
        <f>+Gasto!R20</f>
        <v>0</v>
      </c>
      <c r="S19" s="26">
        <f>+Gasto!S20</f>
        <v>0</v>
      </c>
      <c r="T19" s="26">
        <f>+Gasto!T20</f>
        <v>0</v>
      </c>
      <c r="U19" s="26">
        <f>+Gasto!U20</f>
        <v>0</v>
      </c>
      <c r="V19" s="26">
        <f>+Gasto!V20</f>
        <v>0</v>
      </c>
      <c r="W19" s="26">
        <f>+Gasto!W20</f>
        <v>0</v>
      </c>
      <c r="X19" s="26">
        <f>+Gasto!X20</f>
        <v>0</v>
      </c>
      <c r="Y19" s="26">
        <f>+Gasto!Y20</f>
        <v>0</v>
      </c>
      <c r="Z19" s="26">
        <f>+Gasto!Z20</f>
        <v>0</v>
      </c>
      <c r="AA19" s="26">
        <f>+Gasto!AA20</f>
        <v>0</v>
      </c>
      <c r="AB19" s="26">
        <f>+Gasto!AB20</f>
        <v>0</v>
      </c>
      <c r="AC19" s="26">
        <f>+Gasto!AC20</f>
        <v>0</v>
      </c>
      <c r="AD19" s="26">
        <f>+Gasto!AD20</f>
        <v>0</v>
      </c>
      <c r="AE19" s="26">
        <f>+Gasto!AE20</f>
        <v>0</v>
      </c>
      <c r="AF19" s="26">
        <f>+Gasto!AF20</f>
        <v>0</v>
      </c>
      <c r="AG19" s="26">
        <f>+Gasto!AG20</f>
        <v>0</v>
      </c>
      <c r="AH19" s="26">
        <f>+Gasto!AH20</f>
        <v>0</v>
      </c>
      <c r="AI19" s="26">
        <f>+Gasto!AI20</f>
        <v>0</v>
      </c>
      <c r="AJ19" s="26">
        <f>+Gasto!AJ20</f>
        <v>0</v>
      </c>
      <c r="AK19" s="26">
        <f>+Gasto!AK20</f>
        <v>0</v>
      </c>
      <c r="AL19" s="26">
        <f>+Gasto!AL20</f>
        <v>0</v>
      </c>
      <c r="AM19" s="26">
        <f>+Gasto!AM20</f>
        <v>0</v>
      </c>
      <c r="AN19" s="26">
        <f>+Gasto!AN20</f>
        <v>0</v>
      </c>
      <c r="AO19" s="26">
        <f>+Gasto!AO20</f>
        <v>0</v>
      </c>
      <c r="AP19" s="26">
        <f>+Gasto!AP20</f>
        <v>0</v>
      </c>
      <c r="AQ19" s="26">
        <f>+Gasto!AQ20</f>
        <v>0</v>
      </c>
    </row>
    <row r="20" spans="2:43">
      <c r="B20" s="63" t="s">
        <v>52</v>
      </c>
      <c r="C20" s="48" t="s">
        <v>37</v>
      </c>
      <c r="D20" s="22" t="s">
        <v>31</v>
      </c>
      <c r="E20" s="26">
        <f>+Gasto!E24</f>
        <v>0</v>
      </c>
      <c r="F20" s="26">
        <f>+Gasto!F24</f>
        <v>0</v>
      </c>
      <c r="G20" s="26">
        <f>+Gasto!G24</f>
        <v>0</v>
      </c>
      <c r="H20" s="26">
        <f>+Gasto!H24</f>
        <v>0</v>
      </c>
      <c r="I20" s="26">
        <f>+Gasto!I24</f>
        <v>0</v>
      </c>
      <c r="J20" s="26">
        <f>+Gasto!J24</f>
        <v>0</v>
      </c>
      <c r="K20" s="26">
        <f>+Gasto!K24</f>
        <v>0</v>
      </c>
      <c r="L20" s="26">
        <f>+Gasto!L24</f>
        <v>0</v>
      </c>
      <c r="M20" s="26">
        <f>+Gasto!M24</f>
        <v>0</v>
      </c>
      <c r="N20" s="26">
        <f>+Gasto!N24</f>
        <v>0</v>
      </c>
      <c r="O20" s="26">
        <f>+Gasto!O24</f>
        <v>0</v>
      </c>
      <c r="P20" s="26">
        <f>+Gasto!P24</f>
        <v>0</v>
      </c>
      <c r="Q20" s="26">
        <f>+Gasto!Q24</f>
        <v>0</v>
      </c>
      <c r="R20" s="26">
        <f>+Gasto!R24</f>
        <v>0</v>
      </c>
      <c r="S20" s="26">
        <f>+Gasto!S24</f>
        <v>0</v>
      </c>
      <c r="T20" s="26">
        <f>+Gasto!T24</f>
        <v>0</v>
      </c>
      <c r="U20" s="26">
        <f>+Gasto!U24</f>
        <v>0</v>
      </c>
      <c r="V20" s="26">
        <f>+Gasto!V24</f>
        <v>0</v>
      </c>
      <c r="W20" s="26">
        <f>+Gasto!W24</f>
        <v>0</v>
      </c>
      <c r="X20" s="26">
        <f>+Gasto!X24</f>
        <v>0</v>
      </c>
      <c r="Y20" s="26">
        <f>+Gasto!Y24</f>
        <v>2362.7883881900002</v>
      </c>
      <c r="Z20" s="26">
        <f>+Gasto!Z24</f>
        <v>11500</v>
      </c>
      <c r="AA20" s="26">
        <f>+Gasto!AA24</f>
        <v>0</v>
      </c>
      <c r="AB20" s="26">
        <f>+Gasto!AB24</f>
        <v>0</v>
      </c>
      <c r="AC20" s="26">
        <f>+Gasto!AC24</f>
        <v>0</v>
      </c>
      <c r="AD20" s="26">
        <f>+Gasto!AD24</f>
        <v>0</v>
      </c>
      <c r="AE20" s="26">
        <f>+Gasto!AE24</f>
        <v>0</v>
      </c>
      <c r="AF20" s="26">
        <f>+Gasto!AF24</f>
        <v>0</v>
      </c>
      <c r="AG20" s="26">
        <f>+Gasto!AG24</f>
        <v>0</v>
      </c>
      <c r="AH20" s="26">
        <f>+Gasto!AH24</f>
        <v>0</v>
      </c>
      <c r="AI20" s="26">
        <f>+Gasto!AI24</f>
        <v>0</v>
      </c>
      <c r="AJ20" s="26">
        <f>+Gasto!AJ24</f>
        <v>0</v>
      </c>
      <c r="AK20" s="26">
        <f>+Gasto!AK24</f>
        <v>0</v>
      </c>
      <c r="AL20" s="26">
        <f>+Gasto!AL24</f>
        <v>0</v>
      </c>
      <c r="AM20" s="26">
        <f>+Gasto!AM24</f>
        <v>0</v>
      </c>
      <c r="AN20" s="26">
        <f>+Gasto!AN24</f>
        <v>0</v>
      </c>
      <c r="AO20" s="26">
        <f>+Gasto!AO24</f>
        <v>0</v>
      </c>
      <c r="AP20" s="26">
        <f>+Gasto!AP24</f>
        <v>0</v>
      </c>
      <c r="AQ20" s="26">
        <f>+Gasto!AQ24</f>
        <v>0</v>
      </c>
    </row>
    <row r="21" spans="2:43">
      <c r="B21" s="63" t="s">
        <v>53</v>
      </c>
      <c r="C21" s="48" t="s">
        <v>54</v>
      </c>
      <c r="D21" s="22" t="s">
        <v>31</v>
      </c>
      <c r="E21" s="26">
        <f>+Gasto!E34</f>
        <v>0.92213900000000004</v>
      </c>
      <c r="F21" s="26">
        <f>+Gasto!F34</f>
        <v>0.88809700000000003</v>
      </c>
      <c r="G21" s="26">
        <f>+Gasto!G34</f>
        <v>0.87806300000000004</v>
      </c>
      <c r="H21" s="26">
        <f>+Gasto!H34</f>
        <v>1.1640600000000001</v>
      </c>
      <c r="I21" s="26">
        <f>+Gasto!I34</f>
        <v>1.7459275600000002</v>
      </c>
      <c r="J21" s="26">
        <f>+Gasto!J34</f>
        <v>2.0370024800000004</v>
      </c>
      <c r="K21" s="26">
        <f>+Gasto!K34</f>
        <v>2.1369755300000004</v>
      </c>
      <c r="L21" s="26">
        <f>+Gasto!L34</f>
        <v>2.85025072</v>
      </c>
      <c r="M21" s="26">
        <f>+Gasto!M34</f>
        <v>4.6301209999999999</v>
      </c>
      <c r="N21" s="26">
        <f>+Gasto!N34</f>
        <v>4.3575875000000002</v>
      </c>
      <c r="O21" s="26">
        <f>+Gasto!O34</f>
        <v>4.5932535000000003</v>
      </c>
      <c r="P21" s="26">
        <f>+Gasto!P34</f>
        <v>3.2490610000000002</v>
      </c>
      <c r="Q21" s="26">
        <f>+Gasto!Q34</f>
        <v>10.178974120000001</v>
      </c>
      <c r="R21" s="26">
        <f>+Gasto!R34</f>
        <v>6.15241068</v>
      </c>
      <c r="S21" s="26">
        <f>+Gasto!S34</f>
        <v>7.9392585600000007</v>
      </c>
      <c r="T21" s="26">
        <f>+Gasto!T34</f>
        <v>10.460322805454545</v>
      </c>
      <c r="U21" s="26">
        <f>+Gasto!U34</f>
        <v>61.247417889999994</v>
      </c>
      <c r="V21" s="26">
        <f>+Gasto!V34</f>
        <v>59.736618010000001</v>
      </c>
      <c r="W21" s="26">
        <f>+Gasto!W34</f>
        <v>61.883925710000007</v>
      </c>
      <c r="X21" s="26">
        <f>+Gasto!X34</f>
        <v>70.106302530000008</v>
      </c>
      <c r="Y21" s="26">
        <f>+Gasto!Y34</f>
        <v>66.091187450000007</v>
      </c>
      <c r="Z21" s="26">
        <f>+Gasto!Z34</f>
        <v>60.198920310000005</v>
      </c>
      <c r="AA21" s="26">
        <f>+Gasto!AA34</f>
        <v>77.926906269999989</v>
      </c>
      <c r="AB21" s="26">
        <f>+Gasto!AB34</f>
        <v>79.279215019999995</v>
      </c>
      <c r="AC21" s="26">
        <f>+Gasto!AC34</f>
        <v>83.859419169999995</v>
      </c>
      <c r="AD21" s="26">
        <f>+Gasto!AD34</f>
        <v>90.223274259999997</v>
      </c>
      <c r="AE21" s="26">
        <f>+Gasto!AE34</f>
        <v>124.78659087999999</v>
      </c>
      <c r="AF21" s="26">
        <f>+Gasto!AF34</f>
        <v>121.44417591000001</v>
      </c>
      <c r="AG21" s="26">
        <f>+Gasto!AG34</f>
        <v>128.17064035000001</v>
      </c>
      <c r="AH21" s="26">
        <f>+Gasto!AH34</f>
        <v>107.25816695</v>
      </c>
      <c r="AI21" s="26">
        <f>+Gasto!AI34</f>
        <v>125.63669413</v>
      </c>
      <c r="AJ21" s="26">
        <f>+Gasto!AJ34</f>
        <v>139.00585871999999</v>
      </c>
      <c r="AK21" s="26">
        <f>+Gasto!AK34</f>
        <v>110.92238505</v>
      </c>
      <c r="AL21" s="26">
        <f>+Gasto!AL34</f>
        <v>113.48972492</v>
      </c>
      <c r="AM21" s="26">
        <f>+Gasto!AM34</f>
        <v>118.37722695999999</v>
      </c>
      <c r="AN21" s="26">
        <f>+Gasto!AN34</f>
        <v>188.31479726000003</v>
      </c>
      <c r="AO21" s="26">
        <f>+Gasto!AO34</f>
        <v>135.61924210000001</v>
      </c>
      <c r="AP21" s="26">
        <f>+Gasto!AP34</f>
        <v>136.15321018</v>
      </c>
      <c r="AQ21" s="26">
        <f>+Gasto!AQ34</f>
        <v>154.68565322000001</v>
      </c>
    </row>
    <row r="22" spans="2:43">
      <c r="B22" s="63" t="s">
        <v>55</v>
      </c>
      <c r="C22" s="64" t="s">
        <v>56</v>
      </c>
      <c r="D22" s="51" t="s">
        <v>31</v>
      </c>
      <c r="E22" s="26">
        <f>+Gasto!E38</f>
        <v>1074.3496588199998</v>
      </c>
      <c r="F22" s="26">
        <f>+Gasto!F38</f>
        <v>814.11664642999995</v>
      </c>
      <c r="G22" s="26">
        <f>+Gasto!G38</f>
        <v>1179.2594022599999</v>
      </c>
      <c r="H22" s="26">
        <f>+Gasto!H38</f>
        <v>1209.38905299</v>
      </c>
      <c r="I22" s="26">
        <f>+Gasto!I38</f>
        <v>1182.6615236</v>
      </c>
      <c r="J22" s="26">
        <f>+Gasto!J38</f>
        <v>1160.9339574999999</v>
      </c>
      <c r="K22" s="26">
        <f>+Gasto!K38</f>
        <v>1222.9619124999999</v>
      </c>
      <c r="L22" s="26">
        <f>+Gasto!L38</f>
        <v>1228.4523798</v>
      </c>
      <c r="M22" s="26">
        <f>+Gasto!M38</f>
        <v>1294.921192</v>
      </c>
      <c r="N22" s="26">
        <f>+Gasto!N38</f>
        <v>1334.3974958399999</v>
      </c>
      <c r="O22" s="26">
        <f>+Gasto!O38</f>
        <v>1402.9947575899998</v>
      </c>
      <c r="P22" s="26">
        <f>+Gasto!P38</f>
        <v>1398.75702022</v>
      </c>
      <c r="Q22" s="26">
        <f>+Gasto!Q38</f>
        <v>1483.2876649899999</v>
      </c>
      <c r="R22" s="26">
        <f>+Gasto!R38</f>
        <v>1473.9668265</v>
      </c>
      <c r="S22" s="26">
        <f>+Gasto!S38</f>
        <v>1505.5497205300001</v>
      </c>
      <c r="T22" s="26">
        <f>+Gasto!T38</f>
        <v>1479.1763228099999</v>
      </c>
      <c r="U22" s="26">
        <f>+Gasto!U38</f>
        <v>3095.9358593899988</v>
      </c>
      <c r="V22" s="26">
        <f>+Gasto!V38</f>
        <v>4421.6076282100003</v>
      </c>
      <c r="W22" s="26">
        <f>+Gasto!W38</f>
        <v>3172.7548903499942</v>
      </c>
      <c r="X22" s="26">
        <f>+Gasto!X38</f>
        <v>1822.6349440490972</v>
      </c>
      <c r="Y22" s="26">
        <f>+Gasto!Y38</f>
        <v>1478.0113297700041</v>
      </c>
      <c r="Z22" s="26">
        <f>+Gasto!Z38</f>
        <v>1141.400974519999</v>
      </c>
      <c r="AA22" s="26">
        <f>+Gasto!AA38</f>
        <v>1485.6252858599953</v>
      </c>
      <c r="AB22" s="26">
        <f>+Gasto!AB38</f>
        <v>1413.0648980600054</v>
      </c>
      <c r="AC22" s="26">
        <f>+Gasto!AC38</f>
        <v>900.22350345699999</v>
      </c>
      <c r="AD22" s="26">
        <f>+Gasto!AD38</f>
        <v>1047.3918024529999</v>
      </c>
      <c r="AE22" s="26">
        <f>+Gasto!AE38</f>
        <v>1236.4504056160001</v>
      </c>
      <c r="AF22" s="26">
        <f>+Gasto!AF38</f>
        <v>1092.5095063859997</v>
      </c>
      <c r="AG22" s="26">
        <f>+Gasto!AG38</f>
        <v>1707.6003683000088</v>
      </c>
      <c r="AH22" s="26">
        <f>+Gasto!AH38</f>
        <v>2116.4465245900019</v>
      </c>
      <c r="AI22" s="26">
        <f>+Gasto!AI38</f>
        <v>1585.8927011299963</v>
      </c>
      <c r="AJ22" s="26">
        <f>+Gasto!AJ38</f>
        <v>1593.063759599997</v>
      </c>
      <c r="AK22" s="26">
        <f>+Gasto!AK38</f>
        <v>1867.7419786</v>
      </c>
      <c r="AL22" s="26">
        <f>+Gasto!AL38</f>
        <v>2470.4320156500003</v>
      </c>
      <c r="AM22" s="26">
        <f>+Gasto!AM38</f>
        <v>2588.5652068099994</v>
      </c>
      <c r="AN22" s="26">
        <f>+Gasto!AN38</f>
        <v>2672.3665742100002</v>
      </c>
      <c r="AO22" s="26">
        <f>+Gasto!AO38</f>
        <v>1454.0092150110002</v>
      </c>
      <c r="AP22" s="26">
        <f>+Gasto!AP38</f>
        <v>1737.6880491200002</v>
      </c>
      <c r="AQ22" s="26">
        <f>+Gasto!AQ38</f>
        <v>1643.0164830660001</v>
      </c>
    </row>
    <row r="23" spans="2:43">
      <c r="B23" s="65" t="s">
        <v>57</v>
      </c>
      <c r="C23" s="66" t="s">
        <v>58</v>
      </c>
      <c r="D23" s="67" t="s">
        <v>31</v>
      </c>
      <c r="E23" s="24">
        <f>+E9-E14+E17</f>
        <v>323.81017078000104</v>
      </c>
      <c r="F23" s="24">
        <f t="shared" ref="F23:AN23" si="0">+F9-F14+F17</f>
        <v>402.46381445000031</v>
      </c>
      <c r="G23" s="24">
        <f t="shared" si="0"/>
        <v>21.07848389000101</v>
      </c>
      <c r="H23" s="24">
        <f t="shared" si="0"/>
        <v>353.75600014000173</v>
      </c>
      <c r="I23" s="24">
        <f t="shared" si="0"/>
        <v>98.568719639999955</v>
      </c>
      <c r="J23" s="24">
        <f t="shared" si="0"/>
        <v>189.87228550999976</v>
      </c>
      <c r="K23" s="24">
        <f t="shared" si="0"/>
        <v>568.43031306000012</v>
      </c>
      <c r="L23" s="24">
        <f t="shared" si="0"/>
        <v>-20.545194080000343</v>
      </c>
      <c r="M23" s="24">
        <f t="shared" si="0"/>
        <v>509.75463330363675</v>
      </c>
      <c r="N23" s="24">
        <f t="shared" si="0"/>
        <v>352.78293931771714</v>
      </c>
      <c r="O23" s="24">
        <f t="shared" si="0"/>
        <v>-23.923218239999127</v>
      </c>
      <c r="P23" s="24">
        <f t="shared" si="0"/>
        <v>53.158058250000067</v>
      </c>
      <c r="Q23" s="24">
        <f t="shared" si="0"/>
        <v>815.80638541400185</v>
      </c>
      <c r="R23" s="24">
        <f t="shared" si="0"/>
        <v>175.99728475000163</v>
      </c>
      <c r="S23" s="24">
        <f t="shared" si="0"/>
        <v>-113.8419943162948</v>
      </c>
      <c r="T23" s="24">
        <f t="shared" si="0"/>
        <v>-182.06303914809473</v>
      </c>
      <c r="U23" s="24">
        <f t="shared" si="0"/>
        <v>548.28144173000146</v>
      </c>
      <c r="V23" s="24">
        <f t="shared" si="0"/>
        <v>-729.94759551100049</v>
      </c>
      <c r="W23" s="24">
        <f t="shared" si="0"/>
        <v>-488.8952666859937</v>
      </c>
      <c r="X23" s="24">
        <f t="shared" si="0"/>
        <v>521.59626237089833</v>
      </c>
      <c r="Y23" s="24">
        <f t="shared" si="0"/>
        <v>-1063.5559832275044</v>
      </c>
      <c r="Z23" s="24">
        <f t="shared" si="0"/>
        <v>-9852.0722610874982</v>
      </c>
      <c r="AA23" s="24">
        <f t="shared" si="0"/>
        <v>729.83325142000604</v>
      </c>
      <c r="AB23" s="24">
        <f t="shared" si="0"/>
        <v>97.569581169996837</v>
      </c>
      <c r="AC23" s="24">
        <f t="shared" si="0"/>
        <v>1302.3127586399996</v>
      </c>
      <c r="AD23" s="24">
        <f t="shared" si="0"/>
        <v>268.06638652667533</v>
      </c>
      <c r="AE23" s="24">
        <f t="shared" si="0"/>
        <v>-547.81810775999293</v>
      </c>
      <c r="AF23" s="24">
        <f t="shared" si="0"/>
        <v>391.94334055001599</v>
      </c>
      <c r="AG23" s="24">
        <f t="shared" si="0"/>
        <v>2084.0665924099926</v>
      </c>
      <c r="AH23" s="24">
        <f t="shared" si="0"/>
        <v>-1824.1211485099973</v>
      </c>
      <c r="AI23" s="24">
        <f t="shared" si="0"/>
        <v>1029.1503739600046</v>
      </c>
      <c r="AJ23" s="24">
        <f t="shared" si="0"/>
        <v>1649.0917553200043</v>
      </c>
      <c r="AK23" s="24">
        <f t="shared" si="0"/>
        <v>850.48425794000218</v>
      </c>
      <c r="AL23" s="24">
        <f t="shared" si="0"/>
        <v>-30.613369495998789</v>
      </c>
      <c r="AM23" s="24">
        <f t="shared" si="0"/>
        <v>765.56339043999833</v>
      </c>
      <c r="AN23" s="24">
        <f t="shared" si="0"/>
        <v>31.807900329995391</v>
      </c>
      <c r="AO23" s="24">
        <f t="shared" ref="AO23:AP23" si="1">+AO9-AO14+AO17</f>
        <v>2851.0485110200038</v>
      </c>
      <c r="AP23" s="24">
        <f t="shared" si="1"/>
        <v>-250.15500552999964</v>
      </c>
      <c r="AQ23" s="24">
        <f t="shared" ref="AQ23" si="2">+AQ9-AQ14+AQ17</f>
        <v>2377.9038846899884</v>
      </c>
    </row>
    <row r="24" spans="2:43">
      <c r="B24" s="68" t="s">
        <v>59</v>
      </c>
      <c r="C24" s="69" t="s">
        <v>60</v>
      </c>
      <c r="D24" s="70" t="s">
        <v>31</v>
      </c>
      <c r="E24" s="24">
        <f>+E9-E14</f>
        <v>274.76161201000104</v>
      </c>
      <c r="F24" s="24">
        <f t="shared" ref="F24:AN24" si="3">+F9-F14</f>
        <v>349.33910867000031</v>
      </c>
      <c r="G24" s="24">
        <f t="shared" si="3"/>
        <v>-37.497543649998988</v>
      </c>
      <c r="H24" s="24">
        <f t="shared" si="3"/>
        <v>256.36015538000174</v>
      </c>
      <c r="I24" s="24">
        <f t="shared" si="3"/>
        <v>36.289749049999955</v>
      </c>
      <c r="J24" s="24">
        <f t="shared" si="3"/>
        <v>116.49979301999974</v>
      </c>
      <c r="K24" s="24">
        <f t="shared" si="3"/>
        <v>501.66343279000012</v>
      </c>
      <c r="L24" s="24">
        <f t="shared" si="3"/>
        <v>-85.572883380000349</v>
      </c>
      <c r="M24" s="24">
        <f t="shared" si="3"/>
        <v>492.15075646363675</v>
      </c>
      <c r="N24" s="24">
        <f t="shared" si="3"/>
        <v>332.75301295771715</v>
      </c>
      <c r="O24" s="24">
        <f t="shared" si="3"/>
        <v>-45.588704319999124</v>
      </c>
      <c r="P24" s="24">
        <f t="shared" si="3"/>
        <v>29.138554090000071</v>
      </c>
      <c r="Q24" s="24">
        <f t="shared" si="3"/>
        <v>789.4199175240019</v>
      </c>
      <c r="R24" s="24">
        <f t="shared" si="3"/>
        <v>148.50536519000161</v>
      </c>
      <c r="S24" s="24">
        <f t="shared" si="3"/>
        <v>-142.24968539629481</v>
      </c>
      <c r="T24" s="24">
        <f t="shared" si="3"/>
        <v>-210.27515143900382</v>
      </c>
      <c r="U24" s="24">
        <f t="shared" si="3"/>
        <v>517.33177913000145</v>
      </c>
      <c r="V24" s="24">
        <f t="shared" si="3"/>
        <v>-777.90072134100046</v>
      </c>
      <c r="W24" s="24">
        <f t="shared" si="3"/>
        <v>-530.12345696599368</v>
      </c>
      <c r="X24" s="24">
        <f t="shared" si="3"/>
        <v>479.37722237089838</v>
      </c>
      <c r="Y24" s="24">
        <f t="shared" si="3"/>
        <v>-1117.5889604175045</v>
      </c>
      <c r="Z24" s="24">
        <f t="shared" si="3"/>
        <v>-9909.3532612474974</v>
      </c>
      <c r="AA24" s="24">
        <f t="shared" si="3"/>
        <v>675.55169969000599</v>
      </c>
      <c r="AB24" s="24">
        <f t="shared" si="3"/>
        <v>46.784515239996836</v>
      </c>
      <c r="AC24" s="24">
        <f t="shared" si="3"/>
        <v>1261.2117533399996</v>
      </c>
      <c r="AD24" s="24">
        <f t="shared" si="3"/>
        <v>231.44491280667535</v>
      </c>
      <c r="AE24" s="24">
        <f t="shared" si="3"/>
        <v>-583.69794642999295</v>
      </c>
      <c r="AF24" s="24">
        <f t="shared" si="3"/>
        <v>302.76814624001599</v>
      </c>
      <c r="AG24" s="24">
        <f t="shared" si="3"/>
        <v>2021.8381020699926</v>
      </c>
      <c r="AH24" s="24">
        <f t="shared" si="3"/>
        <v>-1898.8323258099972</v>
      </c>
      <c r="AI24" s="24">
        <f t="shared" si="3"/>
        <v>980.90140272000463</v>
      </c>
      <c r="AJ24" s="24">
        <f t="shared" si="3"/>
        <v>1570.7192552800043</v>
      </c>
      <c r="AK24" s="24">
        <f t="shared" si="3"/>
        <v>792.23456477000218</v>
      </c>
      <c r="AL24" s="24">
        <f t="shared" si="3"/>
        <v>-88.713218445998791</v>
      </c>
      <c r="AM24" s="24">
        <f t="shared" si="3"/>
        <v>666.24045507999836</v>
      </c>
      <c r="AN24" s="24">
        <f t="shared" si="3"/>
        <v>-126.71912384000461</v>
      </c>
      <c r="AO24" s="24">
        <f t="shared" ref="AO24:AP24" si="4">+AO9-AO14</f>
        <v>2813.7394616000038</v>
      </c>
      <c r="AP24" s="24">
        <f t="shared" si="4"/>
        <v>-347.47452800999963</v>
      </c>
      <c r="AQ24" s="24">
        <f t="shared" ref="AQ24" si="5">+AQ9-AQ14</f>
        <v>2308.3431238565063</v>
      </c>
    </row>
    <row r="25" spans="2:43">
      <c r="B25" s="52" t="s">
        <v>61</v>
      </c>
      <c r="C25" s="71" t="s">
        <v>62</v>
      </c>
      <c r="D25" s="22" t="s">
        <v>31</v>
      </c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</row>
    <row r="26" spans="2:43">
      <c r="B26" s="52" t="s">
        <v>63</v>
      </c>
      <c r="C26" s="30" t="s">
        <v>64</v>
      </c>
      <c r="D26" s="22" t="s">
        <v>31</v>
      </c>
      <c r="E26" s="25">
        <f>+'Transacciones Activos y Pasivo '!E9</f>
        <v>59.356373568189959</v>
      </c>
      <c r="F26" s="25">
        <f>+'Transacciones Activos y Pasivo '!F9</f>
        <v>32.624951880000033</v>
      </c>
      <c r="G26" s="25">
        <f>+'Transacciones Activos y Pasivo '!G9</f>
        <v>38.722376740000023</v>
      </c>
      <c r="H26" s="25">
        <f>+'Transacciones Activos y Pasivo '!H9</f>
        <v>52.887185409999844</v>
      </c>
      <c r="I26" s="25">
        <f>+'Transacciones Activos y Pasivo '!I9</f>
        <v>49.716378410000104</v>
      </c>
      <c r="J26" s="25">
        <f>+'Transacciones Activos y Pasivo '!J9</f>
        <v>34.727580080000024</v>
      </c>
      <c r="K26" s="25">
        <f>+'Transacciones Activos y Pasivo '!K9</f>
        <v>131.36784222999998</v>
      </c>
      <c r="L26" s="25">
        <f>+'Transacciones Activos y Pasivo '!L9</f>
        <v>52.467329760000105</v>
      </c>
      <c r="M26" s="25">
        <f>+'Transacciones Activos y Pasivo '!M9</f>
        <v>15.403186650000004</v>
      </c>
      <c r="N26" s="25">
        <f>+'Transacciones Activos y Pasivo '!N9</f>
        <v>5.0757376699999757</v>
      </c>
      <c r="O26" s="25">
        <f>+'Transacciones Activos y Pasivo '!O9</f>
        <v>8.9961027199999855</v>
      </c>
      <c r="P26" s="25">
        <f>+'Transacciones Activos y Pasivo '!P9</f>
        <v>147.04731477999999</v>
      </c>
      <c r="Q26" s="25">
        <f>+'Transacciones Activos y Pasivo '!Q9</f>
        <v>39.167193790000084</v>
      </c>
      <c r="R26" s="25">
        <f>+'Transacciones Activos y Pasivo '!R9</f>
        <v>2.38590802</v>
      </c>
      <c r="S26" s="25">
        <f>+'Transacciones Activos y Pasivo '!S9</f>
        <v>15.096903940000001</v>
      </c>
      <c r="T26" s="25">
        <f>+'Transacciones Activos y Pasivo '!T9</f>
        <v>10.960588712727278</v>
      </c>
      <c r="U26" s="25">
        <f>+'Transacciones Activos y Pasivo '!U9</f>
        <v>19.755661369999999</v>
      </c>
      <c r="V26" s="25">
        <f>+'Transacciones Activos y Pasivo '!V9</f>
        <v>39.278080000000003</v>
      </c>
      <c r="W26" s="25">
        <f>+'Transacciones Activos y Pasivo '!W9</f>
        <v>5.8420248900000002</v>
      </c>
      <c r="X26" s="25">
        <f>+'Transacciones Activos y Pasivo '!X9</f>
        <v>14.682819190000002</v>
      </c>
      <c r="Y26" s="25">
        <f>+'Transacciones Activos y Pasivo '!Y9</f>
        <v>6.6433694599999988</v>
      </c>
      <c r="Z26" s="25">
        <f>+'Transacciones Activos y Pasivo '!Z9</f>
        <v>10.278532719999999</v>
      </c>
      <c r="AA26" s="25">
        <f>+'Transacciones Activos y Pasivo '!AA9</f>
        <v>49.59111386</v>
      </c>
      <c r="AB26" s="25">
        <f>+'Transacciones Activos y Pasivo '!AB9</f>
        <v>1.8746160199999999</v>
      </c>
      <c r="AC26" s="25">
        <f>+'Transacciones Activos y Pasivo '!AC9</f>
        <v>4.5463312899999995</v>
      </c>
      <c r="AD26" s="25">
        <f>+'Transacciones Activos y Pasivo '!AD9</f>
        <v>10.99141865</v>
      </c>
      <c r="AE26" s="25">
        <f>+'Transacciones Activos y Pasivo '!AE9</f>
        <v>16.524003359999998</v>
      </c>
      <c r="AF26" s="25">
        <f>+'Transacciones Activos y Pasivo '!AF9</f>
        <v>61.242716189999996</v>
      </c>
      <c r="AG26" s="25">
        <f>+'Transacciones Activos y Pasivo '!AG9</f>
        <v>9.9863469999999996E-2</v>
      </c>
      <c r="AH26" s="25">
        <f>+'Transacciones Activos y Pasivo '!AH9</f>
        <v>9.0972526299999998</v>
      </c>
      <c r="AI26" s="25">
        <f>+'Transacciones Activos y Pasivo '!AI9</f>
        <v>35.625206320000011</v>
      </c>
      <c r="AJ26" s="25">
        <f>+'Transacciones Activos y Pasivo '!AJ9</f>
        <v>21.507343019999997</v>
      </c>
      <c r="AK26" s="25">
        <f>+'Transacciones Activos y Pasivo '!AK9</f>
        <v>1.7828991600000001</v>
      </c>
      <c r="AL26" s="25">
        <f>+'Transacciones Activos y Pasivo '!AL9</f>
        <v>4.8379661799999996</v>
      </c>
      <c r="AM26" s="25">
        <f>+'Transacciones Activos y Pasivo '!AM9</f>
        <v>8.0089123499999992</v>
      </c>
      <c r="AN26" s="25">
        <f>+'Transacciones Activos y Pasivo '!AN9</f>
        <v>21.507343019999997</v>
      </c>
      <c r="AO26" s="25">
        <f>+'Transacciones Activos y Pasivo '!AO9</f>
        <v>8.2766672109999941</v>
      </c>
      <c r="AP26" s="25">
        <f>+'Transacciones Activos y Pasivo '!AP9</f>
        <v>18.21152464</v>
      </c>
      <c r="AQ26" s="25">
        <f>+'Transacciones Activos y Pasivo '!AQ9</f>
        <v>1.394925239999977</v>
      </c>
    </row>
    <row r="27" spans="2:43">
      <c r="B27" s="47" t="s">
        <v>65</v>
      </c>
      <c r="C27" s="48" t="s">
        <v>66</v>
      </c>
      <c r="D27" s="22" t="s">
        <v>31</v>
      </c>
      <c r="E27" s="26">
        <f>+'Transacciones Activos y Pasivo '!E10</f>
        <v>59.356373568189959</v>
      </c>
      <c r="F27" s="26">
        <f>+'Transacciones Activos y Pasivo '!F10</f>
        <v>32.624951880000033</v>
      </c>
      <c r="G27" s="26">
        <f>+'Transacciones Activos y Pasivo '!G10</f>
        <v>38.722376740000023</v>
      </c>
      <c r="H27" s="26">
        <f>+'Transacciones Activos y Pasivo '!H10</f>
        <v>52.887185409999844</v>
      </c>
      <c r="I27" s="26">
        <f>+'Transacciones Activos y Pasivo '!I10</f>
        <v>49.716378410000104</v>
      </c>
      <c r="J27" s="26">
        <f>+'Transacciones Activos y Pasivo '!J10</f>
        <v>34.727580080000024</v>
      </c>
      <c r="K27" s="26">
        <f>+'Transacciones Activos y Pasivo '!K10</f>
        <v>131.36784222999998</v>
      </c>
      <c r="L27" s="26">
        <f>+'Transacciones Activos y Pasivo '!L10</f>
        <v>52.467329760000105</v>
      </c>
      <c r="M27" s="26">
        <f>+'Transacciones Activos y Pasivo '!M10</f>
        <v>15.403186650000004</v>
      </c>
      <c r="N27" s="26">
        <f>+'Transacciones Activos y Pasivo '!N10</f>
        <v>5.0757376699999757</v>
      </c>
      <c r="O27" s="26">
        <f>+'Transacciones Activos y Pasivo '!O10</f>
        <v>8.9961027199999855</v>
      </c>
      <c r="P27" s="26">
        <f>+'Transacciones Activos y Pasivo '!P10</f>
        <v>147.04731477999999</v>
      </c>
      <c r="Q27" s="26">
        <f>+'Transacciones Activos y Pasivo '!Q10</f>
        <v>39.167193790000084</v>
      </c>
      <c r="R27" s="26">
        <f>+'Transacciones Activos y Pasivo '!R10</f>
        <v>2.38590802</v>
      </c>
      <c r="S27" s="26">
        <f>+'Transacciones Activos y Pasivo '!S10</f>
        <v>15.096903940000001</v>
      </c>
      <c r="T27" s="26">
        <f>+'Transacciones Activos y Pasivo '!T10</f>
        <v>10.960588712727278</v>
      </c>
      <c r="U27" s="26">
        <f>+'Transacciones Activos y Pasivo '!U10</f>
        <v>19.755661369999999</v>
      </c>
      <c r="V27" s="26">
        <f>+'Transacciones Activos y Pasivo '!V10</f>
        <v>39.278080000000003</v>
      </c>
      <c r="W27" s="26">
        <f>+'Transacciones Activos y Pasivo '!W10</f>
        <v>5.8420248900000002</v>
      </c>
      <c r="X27" s="26">
        <f>+'Transacciones Activos y Pasivo '!X10</f>
        <v>14.682819190000002</v>
      </c>
      <c r="Y27" s="26">
        <f>+'Transacciones Activos y Pasivo '!Y10</f>
        <v>6.6433694599999988</v>
      </c>
      <c r="Z27" s="26">
        <f>+'Transacciones Activos y Pasivo '!Z10</f>
        <v>10.278532719999999</v>
      </c>
      <c r="AA27" s="26">
        <f>+'Transacciones Activos y Pasivo '!AA10</f>
        <v>49.59111386</v>
      </c>
      <c r="AB27" s="26">
        <f>+'Transacciones Activos y Pasivo '!AB10</f>
        <v>1.8746160199999999</v>
      </c>
      <c r="AC27" s="26">
        <f>+'Transacciones Activos y Pasivo '!AC10</f>
        <v>4.5463312899999995</v>
      </c>
      <c r="AD27" s="26">
        <f>+'Transacciones Activos y Pasivo '!AD10</f>
        <v>10.99141865</v>
      </c>
      <c r="AE27" s="26">
        <f>+'Transacciones Activos y Pasivo '!AE10</f>
        <v>16.524003359999998</v>
      </c>
      <c r="AF27" s="26">
        <f>+'Transacciones Activos y Pasivo '!AF10</f>
        <v>61.242716189999996</v>
      </c>
      <c r="AG27" s="26">
        <f>+'Transacciones Activos y Pasivo '!AG10</f>
        <v>9.9863469999999996E-2</v>
      </c>
      <c r="AH27" s="26">
        <f>+'Transacciones Activos y Pasivo '!AH10</f>
        <v>9.0972526299999998</v>
      </c>
      <c r="AI27" s="26">
        <f>+'Transacciones Activos y Pasivo '!AI10</f>
        <v>35.625206320000011</v>
      </c>
      <c r="AJ27" s="26">
        <f>+'Transacciones Activos y Pasivo '!AJ10</f>
        <v>21.507343019999997</v>
      </c>
      <c r="AK27" s="26">
        <f>+'Transacciones Activos y Pasivo '!AK10</f>
        <v>1.7828991600000001</v>
      </c>
      <c r="AL27" s="26">
        <f>+'Transacciones Activos y Pasivo '!AL10</f>
        <v>4.8379661799999996</v>
      </c>
      <c r="AM27" s="26">
        <f>+'Transacciones Activos y Pasivo '!AM10</f>
        <v>8.0089123499999992</v>
      </c>
      <c r="AN27" s="26">
        <f>+'Transacciones Activos y Pasivo '!AN10</f>
        <v>21.507343019999997</v>
      </c>
      <c r="AO27" s="26">
        <f>+'Transacciones Activos y Pasivo '!AO10</f>
        <v>8.2766672109999941</v>
      </c>
      <c r="AP27" s="26">
        <f>+'Transacciones Activos y Pasivo '!AP10</f>
        <v>18.21152464</v>
      </c>
      <c r="AQ27" s="26">
        <f>+'Transacciones Activos y Pasivo '!AQ10</f>
        <v>1.394925239999977</v>
      </c>
    </row>
    <row r="28" spans="2:43">
      <c r="B28" s="47" t="s">
        <v>67</v>
      </c>
      <c r="C28" s="48" t="s">
        <v>68</v>
      </c>
      <c r="D28" s="22" t="s">
        <v>31</v>
      </c>
      <c r="E28" s="26">
        <f>+'Transacciones Activos y Pasivo '!E15</f>
        <v>0</v>
      </c>
      <c r="F28" s="26">
        <f>+'Transacciones Activos y Pasivo '!F15</f>
        <v>0</v>
      </c>
      <c r="G28" s="26">
        <f>+'Transacciones Activos y Pasivo '!G15</f>
        <v>0</v>
      </c>
      <c r="H28" s="26">
        <f>+'Transacciones Activos y Pasivo '!H15</f>
        <v>0</v>
      </c>
      <c r="I28" s="26">
        <f>+'Transacciones Activos y Pasivo '!I15</f>
        <v>0</v>
      </c>
      <c r="J28" s="26">
        <f>+'Transacciones Activos y Pasivo '!J15</f>
        <v>0</v>
      </c>
      <c r="K28" s="26">
        <f>+'Transacciones Activos y Pasivo '!K15</f>
        <v>0</v>
      </c>
      <c r="L28" s="26">
        <f>+'Transacciones Activos y Pasivo '!L15</f>
        <v>0</v>
      </c>
      <c r="M28" s="26">
        <f>+'Transacciones Activos y Pasivo '!M15</f>
        <v>0</v>
      </c>
      <c r="N28" s="26">
        <f>+'Transacciones Activos y Pasivo '!N15</f>
        <v>0</v>
      </c>
      <c r="O28" s="26">
        <f>+'Transacciones Activos y Pasivo '!O15</f>
        <v>0</v>
      </c>
      <c r="P28" s="26">
        <f>+'Transacciones Activos y Pasivo '!P15</f>
        <v>0</v>
      </c>
      <c r="Q28" s="26">
        <f>+'Transacciones Activos y Pasivo '!Q15</f>
        <v>0</v>
      </c>
      <c r="R28" s="26">
        <f>+'Transacciones Activos y Pasivo '!R15</f>
        <v>0</v>
      </c>
      <c r="S28" s="26">
        <f>+'Transacciones Activos y Pasivo '!S15</f>
        <v>0</v>
      </c>
      <c r="T28" s="26">
        <f>+'Transacciones Activos y Pasivo '!T15</f>
        <v>0</v>
      </c>
      <c r="U28" s="26">
        <f>+'Transacciones Activos y Pasivo '!U15</f>
        <v>0</v>
      </c>
      <c r="V28" s="26">
        <f>+'Transacciones Activos y Pasivo '!V15</f>
        <v>0</v>
      </c>
      <c r="W28" s="26">
        <f>+'Transacciones Activos y Pasivo '!W15</f>
        <v>0</v>
      </c>
      <c r="X28" s="26">
        <f>+'Transacciones Activos y Pasivo '!X15</f>
        <v>0</v>
      </c>
      <c r="Y28" s="26">
        <f>+'Transacciones Activos y Pasivo '!Y15</f>
        <v>0</v>
      </c>
      <c r="Z28" s="26">
        <f>+'Transacciones Activos y Pasivo '!Z15</f>
        <v>0</v>
      </c>
      <c r="AA28" s="26">
        <f>+'Transacciones Activos y Pasivo '!AA15</f>
        <v>0</v>
      </c>
      <c r="AB28" s="26">
        <f>+'Transacciones Activos y Pasivo '!AB15</f>
        <v>0</v>
      </c>
      <c r="AC28" s="26">
        <f>+'Transacciones Activos y Pasivo '!AC15</f>
        <v>0</v>
      </c>
      <c r="AD28" s="26">
        <f>+'Transacciones Activos y Pasivo '!AD15</f>
        <v>0</v>
      </c>
      <c r="AE28" s="26">
        <f>+'Transacciones Activos y Pasivo '!AE15</f>
        <v>0</v>
      </c>
      <c r="AF28" s="26">
        <f>+'Transacciones Activos y Pasivo '!AF15</f>
        <v>0</v>
      </c>
      <c r="AG28" s="26">
        <f>+'Transacciones Activos y Pasivo '!AG15</f>
        <v>0</v>
      </c>
      <c r="AH28" s="26">
        <f>+'Transacciones Activos y Pasivo '!AH15</f>
        <v>0</v>
      </c>
      <c r="AI28" s="26">
        <f>+'Transacciones Activos y Pasivo '!AI15</f>
        <v>0</v>
      </c>
      <c r="AJ28" s="26">
        <f>+'Transacciones Activos y Pasivo '!AJ15</f>
        <v>0</v>
      </c>
      <c r="AK28" s="26">
        <f>+'Transacciones Activos y Pasivo '!AK15</f>
        <v>0</v>
      </c>
      <c r="AL28" s="26">
        <f>+'Transacciones Activos y Pasivo '!AL15</f>
        <v>0</v>
      </c>
      <c r="AM28" s="26">
        <f>+'Transacciones Activos y Pasivo '!AM15</f>
        <v>0</v>
      </c>
      <c r="AN28" s="26">
        <f>+'Transacciones Activos y Pasivo '!AN15</f>
        <v>0</v>
      </c>
      <c r="AO28" s="26">
        <f>+'Transacciones Activos y Pasivo '!AO15</f>
        <v>0</v>
      </c>
      <c r="AP28" s="26">
        <f>+'Transacciones Activos y Pasivo '!AP15</f>
        <v>0</v>
      </c>
      <c r="AQ28" s="26">
        <f>+'Transacciones Activos y Pasivo '!AQ15</f>
        <v>0</v>
      </c>
    </row>
    <row r="29" spans="2:43">
      <c r="B29" s="47" t="s">
        <v>69</v>
      </c>
      <c r="C29" s="48" t="s">
        <v>70</v>
      </c>
      <c r="D29" s="22" t="s">
        <v>31</v>
      </c>
      <c r="E29" s="26">
        <f>+'Transacciones Activos y Pasivo '!E16</f>
        <v>0</v>
      </c>
      <c r="F29" s="26">
        <f>+'Transacciones Activos y Pasivo '!F16</f>
        <v>0</v>
      </c>
      <c r="G29" s="26">
        <f>+'Transacciones Activos y Pasivo '!G16</f>
        <v>0</v>
      </c>
      <c r="H29" s="26">
        <f>+'Transacciones Activos y Pasivo '!H16</f>
        <v>0</v>
      </c>
      <c r="I29" s="26">
        <f>+'Transacciones Activos y Pasivo '!I16</f>
        <v>0</v>
      </c>
      <c r="J29" s="26">
        <f>+'Transacciones Activos y Pasivo '!J16</f>
        <v>0</v>
      </c>
      <c r="K29" s="26">
        <f>+'Transacciones Activos y Pasivo '!K16</f>
        <v>0</v>
      </c>
      <c r="L29" s="26">
        <f>+'Transacciones Activos y Pasivo '!L16</f>
        <v>0</v>
      </c>
      <c r="M29" s="26">
        <f>+'Transacciones Activos y Pasivo '!M16</f>
        <v>0</v>
      </c>
      <c r="N29" s="26">
        <f>+'Transacciones Activos y Pasivo '!N16</f>
        <v>0</v>
      </c>
      <c r="O29" s="26">
        <f>+'Transacciones Activos y Pasivo '!O16</f>
        <v>0</v>
      </c>
      <c r="P29" s="26">
        <f>+'Transacciones Activos y Pasivo '!P16</f>
        <v>0</v>
      </c>
      <c r="Q29" s="26">
        <f>+'Transacciones Activos y Pasivo '!Q16</f>
        <v>0</v>
      </c>
      <c r="R29" s="26">
        <f>+'Transacciones Activos y Pasivo '!R16</f>
        <v>0</v>
      </c>
      <c r="S29" s="26">
        <f>+'Transacciones Activos y Pasivo '!S16</f>
        <v>0</v>
      </c>
      <c r="T29" s="26">
        <f>+'Transacciones Activos y Pasivo '!T16</f>
        <v>0</v>
      </c>
      <c r="U29" s="26">
        <f>+'Transacciones Activos y Pasivo '!U16</f>
        <v>0</v>
      </c>
      <c r="V29" s="26">
        <f>+'Transacciones Activos y Pasivo '!V16</f>
        <v>0</v>
      </c>
      <c r="W29" s="26">
        <f>+'Transacciones Activos y Pasivo '!W16</f>
        <v>0</v>
      </c>
      <c r="X29" s="26">
        <f>+'Transacciones Activos y Pasivo '!X16</f>
        <v>0</v>
      </c>
      <c r="Y29" s="26">
        <f>+'Transacciones Activos y Pasivo '!Y16</f>
        <v>0</v>
      </c>
      <c r="Z29" s="26">
        <f>+'Transacciones Activos y Pasivo '!Z16</f>
        <v>0</v>
      </c>
      <c r="AA29" s="26">
        <f>+'Transacciones Activos y Pasivo '!AA16</f>
        <v>0</v>
      </c>
      <c r="AB29" s="26">
        <f>+'Transacciones Activos y Pasivo '!AB16</f>
        <v>0</v>
      </c>
      <c r="AC29" s="26">
        <f>+'Transacciones Activos y Pasivo '!AC16</f>
        <v>0</v>
      </c>
      <c r="AD29" s="26">
        <f>+'Transacciones Activos y Pasivo '!AD16</f>
        <v>0</v>
      </c>
      <c r="AE29" s="26">
        <f>+'Transacciones Activos y Pasivo '!AE16</f>
        <v>0</v>
      </c>
      <c r="AF29" s="26">
        <f>+'Transacciones Activos y Pasivo '!AF16</f>
        <v>0</v>
      </c>
      <c r="AG29" s="26">
        <f>+'Transacciones Activos y Pasivo '!AG16</f>
        <v>0</v>
      </c>
      <c r="AH29" s="26">
        <f>+'Transacciones Activos y Pasivo '!AH16</f>
        <v>0</v>
      </c>
      <c r="AI29" s="26">
        <f>+'Transacciones Activos y Pasivo '!AI16</f>
        <v>0</v>
      </c>
      <c r="AJ29" s="26">
        <f>+'Transacciones Activos y Pasivo '!AJ16</f>
        <v>0</v>
      </c>
      <c r="AK29" s="26">
        <f>+'Transacciones Activos y Pasivo '!AK16</f>
        <v>0</v>
      </c>
      <c r="AL29" s="26">
        <f>+'Transacciones Activos y Pasivo '!AL16</f>
        <v>0</v>
      </c>
      <c r="AM29" s="26">
        <f>+'Transacciones Activos y Pasivo '!AM16</f>
        <v>0</v>
      </c>
      <c r="AN29" s="26">
        <f>+'Transacciones Activos y Pasivo '!AN16</f>
        <v>0</v>
      </c>
      <c r="AO29" s="26">
        <f>+'Transacciones Activos y Pasivo '!AO16</f>
        <v>0</v>
      </c>
      <c r="AP29" s="26">
        <f>+'Transacciones Activos y Pasivo '!AP16</f>
        <v>0</v>
      </c>
      <c r="AQ29" s="26">
        <f>+'Transacciones Activos y Pasivo '!AQ16</f>
        <v>0</v>
      </c>
    </row>
    <row r="30" spans="2:43">
      <c r="B30" s="50" t="s">
        <v>71</v>
      </c>
      <c r="C30" s="64" t="s">
        <v>72</v>
      </c>
      <c r="D30" s="51" t="s">
        <v>31</v>
      </c>
      <c r="E30" s="26">
        <f>+'Transacciones Activos y Pasivo '!E17</f>
        <v>0</v>
      </c>
      <c r="F30" s="26">
        <f>+'Transacciones Activos y Pasivo '!F17</f>
        <v>0</v>
      </c>
      <c r="G30" s="26">
        <f>+'Transacciones Activos y Pasivo '!G17</f>
        <v>0</v>
      </c>
      <c r="H30" s="26">
        <f>+'Transacciones Activos y Pasivo '!H17</f>
        <v>0</v>
      </c>
      <c r="I30" s="26">
        <f>+'Transacciones Activos y Pasivo '!I17</f>
        <v>0</v>
      </c>
      <c r="J30" s="26">
        <f>+'Transacciones Activos y Pasivo '!J17</f>
        <v>0</v>
      </c>
      <c r="K30" s="26">
        <f>+'Transacciones Activos y Pasivo '!K17</f>
        <v>0</v>
      </c>
      <c r="L30" s="26">
        <f>+'Transacciones Activos y Pasivo '!L17</f>
        <v>0</v>
      </c>
      <c r="M30" s="26">
        <f>+'Transacciones Activos y Pasivo '!M17</f>
        <v>0</v>
      </c>
      <c r="N30" s="26">
        <f>+'Transacciones Activos y Pasivo '!N17</f>
        <v>0</v>
      </c>
      <c r="O30" s="26">
        <f>+'Transacciones Activos y Pasivo '!O17</f>
        <v>0</v>
      </c>
      <c r="P30" s="26">
        <f>+'Transacciones Activos y Pasivo '!P17</f>
        <v>0</v>
      </c>
      <c r="Q30" s="26">
        <f>+'Transacciones Activos y Pasivo '!Q17</f>
        <v>0</v>
      </c>
      <c r="R30" s="26">
        <f>+'Transacciones Activos y Pasivo '!R17</f>
        <v>0</v>
      </c>
      <c r="S30" s="26">
        <f>+'Transacciones Activos y Pasivo '!S17</f>
        <v>0</v>
      </c>
      <c r="T30" s="26">
        <f>+'Transacciones Activos y Pasivo '!T17</f>
        <v>0</v>
      </c>
      <c r="U30" s="26">
        <f>+'Transacciones Activos y Pasivo '!U17</f>
        <v>0</v>
      </c>
      <c r="V30" s="26">
        <f>+'Transacciones Activos y Pasivo '!V17</f>
        <v>0</v>
      </c>
      <c r="W30" s="26">
        <f>+'Transacciones Activos y Pasivo '!W17</f>
        <v>0</v>
      </c>
      <c r="X30" s="26">
        <f>+'Transacciones Activos y Pasivo '!X17</f>
        <v>0</v>
      </c>
      <c r="Y30" s="26">
        <f>+'Transacciones Activos y Pasivo '!Y17</f>
        <v>0</v>
      </c>
      <c r="Z30" s="26">
        <f>+'Transacciones Activos y Pasivo '!Z17</f>
        <v>0</v>
      </c>
      <c r="AA30" s="26">
        <f>+'Transacciones Activos y Pasivo '!AA17</f>
        <v>0</v>
      </c>
      <c r="AB30" s="26">
        <f>+'Transacciones Activos y Pasivo '!AB17</f>
        <v>0</v>
      </c>
      <c r="AC30" s="26">
        <f>+'Transacciones Activos y Pasivo '!AC17</f>
        <v>0</v>
      </c>
      <c r="AD30" s="26">
        <f>+'Transacciones Activos y Pasivo '!AD17</f>
        <v>0</v>
      </c>
      <c r="AE30" s="26">
        <f>+'Transacciones Activos y Pasivo '!AE17</f>
        <v>0</v>
      </c>
      <c r="AF30" s="26">
        <f>+'Transacciones Activos y Pasivo '!AF17</f>
        <v>0</v>
      </c>
      <c r="AG30" s="26">
        <f>+'Transacciones Activos y Pasivo '!AG17</f>
        <v>0</v>
      </c>
      <c r="AH30" s="26">
        <f>+'Transacciones Activos y Pasivo '!AH17</f>
        <v>0</v>
      </c>
      <c r="AI30" s="26">
        <f>+'Transacciones Activos y Pasivo '!AI17</f>
        <v>0</v>
      </c>
      <c r="AJ30" s="26">
        <f>+'Transacciones Activos y Pasivo '!AJ17</f>
        <v>0</v>
      </c>
      <c r="AK30" s="26">
        <f>+'Transacciones Activos y Pasivo '!AK17</f>
        <v>0</v>
      </c>
      <c r="AL30" s="26">
        <f>+'Transacciones Activos y Pasivo '!AL17</f>
        <v>0</v>
      </c>
      <c r="AM30" s="26">
        <f>+'Transacciones Activos y Pasivo '!AM17</f>
        <v>0</v>
      </c>
      <c r="AN30" s="26">
        <f>+'Transacciones Activos y Pasivo '!AN17</f>
        <v>0</v>
      </c>
      <c r="AO30" s="26">
        <f>+'Transacciones Activos y Pasivo '!AO17</f>
        <v>0</v>
      </c>
      <c r="AP30" s="26">
        <f>+'Transacciones Activos y Pasivo '!AP17</f>
        <v>0</v>
      </c>
      <c r="AQ30" s="26">
        <f>+'Transacciones Activos y Pasivo '!AQ17</f>
        <v>0</v>
      </c>
    </row>
    <row r="31" spans="2:43">
      <c r="B31" s="72" t="s">
        <v>73</v>
      </c>
      <c r="C31" s="73" t="s">
        <v>74</v>
      </c>
      <c r="D31" s="74" t="s">
        <v>31</v>
      </c>
      <c r="E31" s="24">
        <f>+E14+E26</f>
        <v>5402.7881434481897</v>
      </c>
      <c r="F31" s="24">
        <f t="shared" ref="F31:AN31" si="6">+F14+F26</f>
        <v>5300.6044068900001</v>
      </c>
      <c r="G31" s="24">
        <f t="shared" si="6"/>
        <v>6197.1700044500003</v>
      </c>
      <c r="H31" s="24">
        <f t="shared" si="6"/>
        <v>6443.2335864599991</v>
      </c>
      <c r="I31" s="24">
        <f t="shared" si="6"/>
        <v>6662.2145267400001</v>
      </c>
      <c r="J31" s="24">
        <f t="shared" si="6"/>
        <v>6826.8384470399997</v>
      </c>
      <c r="K31" s="24">
        <f t="shared" si="6"/>
        <v>7069.49423114</v>
      </c>
      <c r="L31" s="24">
        <f t="shared" si="6"/>
        <v>7210.3017544400009</v>
      </c>
      <c r="M31" s="24">
        <f t="shared" si="6"/>
        <v>6476.7912643700001</v>
      </c>
      <c r="N31" s="24">
        <f t="shared" si="6"/>
        <v>6709.7399357422837</v>
      </c>
      <c r="O31" s="24">
        <f t="shared" si="6"/>
        <v>7447.5658943399985</v>
      </c>
      <c r="P31" s="24">
        <f t="shared" si="6"/>
        <v>8033.9183987600009</v>
      </c>
      <c r="Q31" s="24">
        <f t="shared" si="6"/>
        <v>7373.9305786599989</v>
      </c>
      <c r="R31" s="24">
        <f t="shared" si="6"/>
        <v>8234.6051462299984</v>
      </c>
      <c r="S31" s="24">
        <f t="shared" si="6"/>
        <v>8618.4646312000004</v>
      </c>
      <c r="T31" s="24">
        <f t="shared" si="6"/>
        <v>9142.731450135454</v>
      </c>
      <c r="U31" s="24">
        <f t="shared" si="6"/>
        <v>10540.780502669999</v>
      </c>
      <c r="V31" s="24">
        <f t="shared" si="6"/>
        <v>12891.887047491</v>
      </c>
      <c r="W31" s="24">
        <f t="shared" si="6"/>
        <v>12039.790551359994</v>
      </c>
      <c r="X31" s="24">
        <f t="shared" si="6"/>
        <v>11657.5139373291</v>
      </c>
      <c r="Y31" s="24">
        <f t="shared" si="6"/>
        <v>11089.818238580005</v>
      </c>
      <c r="Z31" s="24">
        <f t="shared" si="6"/>
        <v>18253.125059979997</v>
      </c>
      <c r="AA31" s="24">
        <f t="shared" si="6"/>
        <v>9589.6143888499937</v>
      </c>
      <c r="AB31" s="24">
        <f t="shared" si="6"/>
        <v>11392.270224260006</v>
      </c>
      <c r="AC31" s="24">
        <f t="shared" si="6"/>
        <v>10062.00176309</v>
      </c>
      <c r="AD31" s="24">
        <f t="shared" si="6"/>
        <v>11763.97043555</v>
      </c>
      <c r="AE31" s="24">
        <f t="shared" si="6"/>
        <v>13627.680609760002</v>
      </c>
      <c r="AF31" s="24">
        <f t="shared" si="6"/>
        <v>12649.994439939996</v>
      </c>
      <c r="AG31" s="24">
        <f t="shared" si="6"/>
        <v>12325.90079732001</v>
      </c>
      <c r="AH31" s="24">
        <f t="shared" si="6"/>
        <v>15530.883801639997</v>
      </c>
      <c r="AI31" s="24">
        <f t="shared" si="6"/>
        <v>14352.583935569999</v>
      </c>
      <c r="AJ31" s="24">
        <f t="shared" si="6"/>
        <v>14562.266477789995</v>
      </c>
      <c r="AK31" s="24">
        <f t="shared" si="6"/>
        <v>16017.51318156</v>
      </c>
      <c r="AL31" s="24">
        <f t="shared" si="6"/>
        <v>17617.459535766</v>
      </c>
      <c r="AM31" s="24">
        <f t="shared" si="6"/>
        <v>17341.797388520001</v>
      </c>
      <c r="AN31" s="24">
        <f t="shared" si="6"/>
        <v>18437.603520470002</v>
      </c>
      <c r="AO31" s="24">
        <f t="shared" ref="AO31:AP31" si="7">+AO14+AO26</f>
        <v>16338.815545280999</v>
      </c>
      <c r="AP31" s="24">
        <f t="shared" si="7"/>
        <v>19309.505902770001</v>
      </c>
      <c r="AQ31" s="24">
        <f t="shared" ref="AQ31" si="8">+AQ14+AQ26</f>
        <v>18277.363160283483</v>
      </c>
    </row>
    <row r="32" spans="2:43">
      <c r="B32" s="72" t="s">
        <v>75</v>
      </c>
      <c r="C32" s="73" t="s">
        <v>76</v>
      </c>
      <c r="D32" s="74" t="s">
        <v>31</v>
      </c>
      <c r="E32" s="24">
        <f>+E9-E14-E26</f>
        <v>215.40523844181109</v>
      </c>
      <c r="F32" s="24">
        <f t="shared" ref="F32:AN32" si="9">+F9-F14-F26</f>
        <v>316.71415679000029</v>
      </c>
      <c r="G32" s="24">
        <f t="shared" si="9"/>
        <v>-76.219920389999004</v>
      </c>
      <c r="H32" s="24">
        <f t="shared" si="9"/>
        <v>203.47296997000188</v>
      </c>
      <c r="I32" s="24">
        <f t="shared" si="9"/>
        <v>-13.426629360000149</v>
      </c>
      <c r="J32" s="24">
        <f t="shared" si="9"/>
        <v>81.772212939999719</v>
      </c>
      <c r="K32" s="24">
        <f t="shared" si="9"/>
        <v>370.29559056000016</v>
      </c>
      <c r="L32" s="24">
        <f t="shared" si="9"/>
        <v>-138.04021314000045</v>
      </c>
      <c r="M32" s="24">
        <f t="shared" si="9"/>
        <v>476.74756981363674</v>
      </c>
      <c r="N32" s="24">
        <f t="shared" si="9"/>
        <v>327.67727528771718</v>
      </c>
      <c r="O32" s="24">
        <f t="shared" si="9"/>
        <v>-54.584807039999106</v>
      </c>
      <c r="P32" s="24">
        <f t="shared" si="9"/>
        <v>-117.90876068999992</v>
      </c>
      <c r="Q32" s="24">
        <f t="shared" si="9"/>
        <v>750.25272373400185</v>
      </c>
      <c r="R32" s="24">
        <f t="shared" si="9"/>
        <v>146.11945717000162</v>
      </c>
      <c r="S32" s="24">
        <f t="shared" si="9"/>
        <v>-157.34658933629481</v>
      </c>
      <c r="T32" s="24">
        <f t="shared" si="9"/>
        <v>-221.23574015173111</v>
      </c>
      <c r="U32" s="24">
        <f t="shared" si="9"/>
        <v>497.57611776000147</v>
      </c>
      <c r="V32" s="24">
        <f t="shared" si="9"/>
        <v>-817.17880134100051</v>
      </c>
      <c r="W32" s="24">
        <f t="shared" si="9"/>
        <v>-535.96548185599363</v>
      </c>
      <c r="X32" s="24">
        <f t="shared" si="9"/>
        <v>464.69440318089841</v>
      </c>
      <c r="Y32" s="24">
        <f t="shared" si="9"/>
        <v>-1124.2323298775045</v>
      </c>
      <c r="Z32" s="24">
        <f t="shared" si="9"/>
        <v>-9919.6317939674973</v>
      </c>
      <c r="AA32" s="24">
        <f t="shared" si="9"/>
        <v>625.96058583000604</v>
      </c>
      <c r="AB32" s="24">
        <f t="shared" si="9"/>
        <v>44.909899219996838</v>
      </c>
      <c r="AC32" s="24">
        <f t="shared" si="9"/>
        <v>1256.6654220499997</v>
      </c>
      <c r="AD32" s="24">
        <f t="shared" si="9"/>
        <v>220.45349415667533</v>
      </c>
      <c r="AE32" s="24">
        <f t="shared" si="9"/>
        <v>-600.221949789993</v>
      </c>
      <c r="AF32" s="24">
        <f t="shared" si="9"/>
        <v>241.52543005001598</v>
      </c>
      <c r="AG32" s="24">
        <f t="shared" si="9"/>
        <v>2021.7382385999927</v>
      </c>
      <c r="AH32" s="24">
        <f t="shared" si="9"/>
        <v>-1907.9295784399972</v>
      </c>
      <c r="AI32" s="24">
        <f t="shared" si="9"/>
        <v>945.27619640000466</v>
      </c>
      <c r="AJ32" s="24">
        <f t="shared" si="9"/>
        <v>1549.2119122600043</v>
      </c>
      <c r="AK32" s="24">
        <f t="shared" si="9"/>
        <v>790.45166561000212</v>
      </c>
      <c r="AL32" s="24">
        <f t="shared" si="9"/>
        <v>-93.551184625998786</v>
      </c>
      <c r="AM32" s="24">
        <f t="shared" si="9"/>
        <v>658.23154272999841</v>
      </c>
      <c r="AN32" s="24">
        <f t="shared" si="9"/>
        <v>-148.22646686000462</v>
      </c>
      <c r="AO32" s="24">
        <f t="shared" ref="AO32:AP32" si="10">+AO9-AO14-AO26</f>
        <v>2805.4627943890036</v>
      </c>
      <c r="AP32" s="24">
        <f t="shared" si="10"/>
        <v>-365.68605264999962</v>
      </c>
      <c r="AQ32" s="24">
        <f t="shared" ref="AQ32" si="11">+AQ9-AQ14-AQ26</f>
        <v>2306.9481986165065</v>
      </c>
    </row>
    <row r="33" spans="2:43">
      <c r="B33" s="75" t="s">
        <v>61</v>
      </c>
      <c r="C33" s="76" t="s">
        <v>77</v>
      </c>
      <c r="D33" s="67" t="s">
        <v>31</v>
      </c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</row>
    <row r="34" spans="2:43">
      <c r="B34" s="52" t="s">
        <v>78</v>
      </c>
      <c r="C34" s="30" t="s">
        <v>79</v>
      </c>
      <c r="D34" s="22" t="s">
        <v>31</v>
      </c>
      <c r="E34" s="25">
        <f>+'Transacciones Activos y Pasivo '!E22</f>
        <v>-666.84455109999772</v>
      </c>
      <c r="F34" s="25">
        <f>+'Transacciones Activos y Pasivo '!F22</f>
        <v>-124.01224257000035</v>
      </c>
      <c r="G34" s="25">
        <f>+'Transacciones Activos y Pasivo '!G22</f>
        <v>-176.57691963000002</v>
      </c>
      <c r="H34" s="25">
        <f>+'Transacciones Activos y Pasivo '!H22</f>
        <v>148.73932416999901</v>
      </c>
      <c r="I34" s="25">
        <f>+'Transacciones Activos y Pasivo '!I22</f>
        <v>56.173390519999899</v>
      </c>
      <c r="J34" s="25">
        <f>+'Transacciones Activos y Pasivo '!J22</f>
        <v>136.00236824000015</v>
      </c>
      <c r="K34" s="25">
        <f>+'Transacciones Activos y Pasivo '!K22</f>
        <v>11.807177910000092</v>
      </c>
      <c r="L34" s="25">
        <f>+'Transacciones Activos y Pasivo '!L22</f>
        <v>429.0816354800001</v>
      </c>
      <c r="M34" s="25">
        <f>+'Transacciones Activos y Pasivo '!M22</f>
        <v>1321.3513238899995</v>
      </c>
      <c r="N34" s="25">
        <f>+'Transacciones Activos y Pasivo '!N22</f>
        <v>248.78568915000005</v>
      </c>
      <c r="O34" s="25">
        <f>+'Transacciones Activos y Pasivo '!O22</f>
        <v>1096.1259905100003</v>
      </c>
      <c r="P34" s="25">
        <f>+'Transacciones Activos y Pasivo '!P22</f>
        <v>-866.88667210999984</v>
      </c>
      <c r="Q34" s="25">
        <f>+'Transacciones Activos y Pasivo '!Q22</f>
        <v>918.20201463999945</v>
      </c>
      <c r="R34" s="25">
        <f>+'Transacciones Activos y Pasivo '!R22</f>
        <v>383.47535236999971</v>
      </c>
      <c r="S34" s="25">
        <f>+'Transacciones Activos y Pasivo '!S22</f>
        <v>188.78570479999993</v>
      </c>
      <c r="T34" s="25">
        <f>+'Transacciones Activos y Pasivo '!T22</f>
        <v>192.01565939999978</v>
      </c>
      <c r="U34" s="25">
        <f>+'Transacciones Activos y Pasivo '!U22</f>
        <v>1425.2653753200013</v>
      </c>
      <c r="V34" s="25">
        <f>+'Transacciones Activos y Pasivo '!V22</f>
        <v>2866.655151150002</v>
      </c>
      <c r="W34" s="25">
        <f>+'Transacciones Activos y Pasivo '!W22</f>
        <v>2276.4206791799966</v>
      </c>
      <c r="X34" s="25">
        <f>+'Transacciones Activos y Pasivo '!X22</f>
        <v>3187.0264238399945</v>
      </c>
      <c r="Y34" s="25">
        <f>+'Transacciones Activos y Pasivo '!Y22</f>
        <v>-3769.0899258900026</v>
      </c>
      <c r="Z34" s="25">
        <f>+'Transacciones Activos y Pasivo '!Z22</f>
        <v>-641.87814213999991</v>
      </c>
      <c r="AA34" s="25">
        <f>+'Transacciones Activos y Pasivo '!AA22</f>
        <v>-950.70220017000065</v>
      </c>
      <c r="AB34" s="25">
        <f>+'Transacciones Activos y Pasivo '!AB22</f>
        <v>-246.30751499999951</v>
      </c>
      <c r="AC34" s="25">
        <f>+'Transacciones Activos y Pasivo '!AC22</f>
        <v>3581.3090695000014</v>
      </c>
      <c r="AD34" s="25">
        <f>+'Transacciones Activos y Pasivo '!AD22</f>
        <v>3062.1153093400007</v>
      </c>
      <c r="AE34" s="25">
        <f>+'Transacciones Activos y Pasivo '!AE22</f>
        <v>6270.6434428400007</v>
      </c>
      <c r="AF34" s="25">
        <f>+'Transacciones Activos y Pasivo '!AF22</f>
        <v>-2184.8111748599999</v>
      </c>
      <c r="AG34" s="25">
        <f>+'Transacciones Activos y Pasivo '!AG22</f>
        <v>1736.09707908</v>
      </c>
      <c r="AH34" s="25">
        <f>+'Transacciones Activos y Pasivo '!AH22</f>
        <v>1786.1197184399998</v>
      </c>
      <c r="AI34" s="25">
        <f>+'Transacciones Activos y Pasivo '!AI22</f>
        <v>-276.71808295</v>
      </c>
      <c r="AJ34" s="25">
        <f>+'Transacciones Activos y Pasivo '!AJ22</f>
        <v>1485.1529338099995</v>
      </c>
      <c r="AK34" s="25">
        <f>+'Transacciones Activos y Pasivo '!AK22</f>
        <v>2143.2323871800031</v>
      </c>
      <c r="AL34" s="25">
        <f>+'Transacciones Activos y Pasivo '!AL22</f>
        <v>-1742.05</v>
      </c>
      <c r="AM34" s="25">
        <f>+'Transacciones Activos y Pasivo '!AM22</f>
        <v>-633.21584010805702</v>
      </c>
      <c r="AN34" s="25">
        <f>+'Transacciones Activos y Pasivo '!AN22</f>
        <v>1485.1529338099995</v>
      </c>
      <c r="AO34" s="25">
        <f>+'Transacciones Activos y Pasivo '!AO22</f>
        <v>1739.4115312400004</v>
      </c>
      <c r="AP34" s="25">
        <f>+'Transacciones Activos y Pasivo '!AP22</f>
        <v>-3076.5863324700022</v>
      </c>
      <c r="AQ34" s="25">
        <f>+'Transacciones Activos y Pasivo '!AQ22</f>
        <v>1548.17462174</v>
      </c>
    </row>
    <row r="35" spans="2:43">
      <c r="B35" s="47" t="s">
        <v>80</v>
      </c>
      <c r="C35" s="48" t="s">
        <v>81</v>
      </c>
      <c r="D35" s="22" t="s">
        <v>31</v>
      </c>
      <c r="E35" s="26">
        <f>+'Transacciones Activos y Pasivo '!E31</f>
        <v>-666.84455109999772</v>
      </c>
      <c r="F35" s="26">
        <f>+'Transacciones Activos y Pasivo '!F31</f>
        <v>-124.01224257000035</v>
      </c>
      <c r="G35" s="26">
        <f>+'Transacciones Activos y Pasivo '!G31</f>
        <v>-176.57691963000002</v>
      </c>
      <c r="H35" s="26">
        <f>+'Transacciones Activos y Pasivo '!H31</f>
        <v>148.73932416999901</v>
      </c>
      <c r="I35" s="26">
        <f>+'Transacciones Activos y Pasivo '!I31</f>
        <v>56.173390519999899</v>
      </c>
      <c r="J35" s="26">
        <f>+'Transacciones Activos y Pasivo '!J31</f>
        <v>136.00236824000015</v>
      </c>
      <c r="K35" s="26">
        <f>+'Transacciones Activos y Pasivo '!K31</f>
        <v>11.807177910000092</v>
      </c>
      <c r="L35" s="26">
        <f>+'Transacciones Activos y Pasivo '!L31</f>
        <v>429.0816354800001</v>
      </c>
      <c r="M35" s="26">
        <f>+'Transacciones Activos y Pasivo '!M31</f>
        <v>1321.3513238899995</v>
      </c>
      <c r="N35" s="26">
        <f>+'Transacciones Activos y Pasivo '!N31</f>
        <v>248.78568915000005</v>
      </c>
      <c r="O35" s="26">
        <f>+'Transacciones Activos y Pasivo '!O31</f>
        <v>1096.1259905100003</v>
      </c>
      <c r="P35" s="26">
        <f>+'Transacciones Activos y Pasivo '!P31</f>
        <v>-866.88667210999984</v>
      </c>
      <c r="Q35" s="26">
        <f>+'Transacciones Activos y Pasivo '!Q31</f>
        <v>918.20201463999945</v>
      </c>
      <c r="R35" s="26">
        <f>+'Transacciones Activos y Pasivo '!R31</f>
        <v>383.47535236999971</v>
      </c>
      <c r="S35" s="26">
        <f>+'Transacciones Activos y Pasivo '!S31</f>
        <v>188.78570479999993</v>
      </c>
      <c r="T35" s="26">
        <f>+'Transacciones Activos y Pasivo '!T31</f>
        <v>192.01565939999978</v>
      </c>
      <c r="U35" s="26">
        <f>+'Transacciones Activos y Pasivo '!U31</f>
        <v>1425.2653753200013</v>
      </c>
      <c r="V35" s="26">
        <f>+'Transacciones Activos y Pasivo '!V31</f>
        <v>2866.655151150002</v>
      </c>
      <c r="W35" s="26">
        <f>+'Transacciones Activos y Pasivo '!W31</f>
        <v>2276.4206791799966</v>
      </c>
      <c r="X35" s="26">
        <f>+'Transacciones Activos y Pasivo '!X31</f>
        <v>3187.0264238399945</v>
      </c>
      <c r="Y35" s="26">
        <f>+'Transacciones Activos y Pasivo '!Y31</f>
        <v>-3769.0899258900026</v>
      </c>
      <c r="Z35" s="26">
        <f>+'Transacciones Activos y Pasivo '!Z31</f>
        <v>-641.87814213999991</v>
      </c>
      <c r="AA35" s="26">
        <f>+'Transacciones Activos y Pasivo '!AA31</f>
        <v>-950.70220017000065</v>
      </c>
      <c r="AB35" s="26">
        <f>+'Transacciones Activos y Pasivo '!AB31</f>
        <v>-246.30751499999951</v>
      </c>
      <c r="AC35" s="26">
        <f>+'Transacciones Activos y Pasivo '!AC31</f>
        <v>3581.3090695000014</v>
      </c>
      <c r="AD35" s="26">
        <f>+'Transacciones Activos y Pasivo '!AD31</f>
        <v>3062.1153093400007</v>
      </c>
      <c r="AE35" s="26">
        <f>+'Transacciones Activos y Pasivo '!AE31</f>
        <v>6270.6434428400007</v>
      </c>
      <c r="AF35" s="26">
        <f>+'Transacciones Activos y Pasivo '!AF31</f>
        <v>-2184.8111748599999</v>
      </c>
      <c r="AG35" s="26">
        <f>+'Transacciones Activos y Pasivo '!AG31</f>
        <v>1736.09707908</v>
      </c>
      <c r="AH35" s="26">
        <f>+'Transacciones Activos y Pasivo '!AH31</f>
        <v>1786.1197184399998</v>
      </c>
      <c r="AI35" s="26">
        <f>+'Transacciones Activos y Pasivo '!AI31</f>
        <v>-276.71808295</v>
      </c>
      <c r="AJ35" s="26">
        <f>+'Transacciones Activos y Pasivo '!AJ31</f>
        <v>1485.1529338099995</v>
      </c>
      <c r="AK35" s="26">
        <f>+'Transacciones Activos y Pasivo '!AK31</f>
        <v>2143.2323871800031</v>
      </c>
      <c r="AL35" s="26">
        <f>+'Transacciones Activos y Pasivo '!AL31</f>
        <v>-1742.05</v>
      </c>
      <c r="AM35" s="26">
        <f>+'Transacciones Activos y Pasivo '!AM31</f>
        <v>-633.21584010805702</v>
      </c>
      <c r="AN35" s="26">
        <f>+'Transacciones Activos y Pasivo '!AN31</f>
        <v>1485.1529338099995</v>
      </c>
      <c r="AO35" s="26">
        <f>+'Transacciones Activos y Pasivo '!AO31</f>
        <v>1739.4115312400004</v>
      </c>
      <c r="AP35" s="26">
        <f>+'Transacciones Activos y Pasivo '!AP31</f>
        <v>-3076.5863324700022</v>
      </c>
      <c r="AQ35" s="26">
        <f>+'Transacciones Activos y Pasivo '!AQ31</f>
        <v>1548.17462174</v>
      </c>
    </row>
    <row r="36" spans="2:43">
      <c r="B36" s="47" t="s">
        <v>82</v>
      </c>
      <c r="C36" s="48" t="s">
        <v>83</v>
      </c>
      <c r="D36" s="22" t="s">
        <v>31</v>
      </c>
      <c r="E36" s="26">
        <f>+'Transacciones Activos y Pasivo '!E40</f>
        <v>0</v>
      </c>
      <c r="F36" s="26">
        <f>+'Transacciones Activos y Pasivo '!F40</f>
        <v>0</v>
      </c>
      <c r="G36" s="26">
        <f>+'Transacciones Activos y Pasivo '!G40</f>
        <v>0</v>
      </c>
      <c r="H36" s="26">
        <f>+'Transacciones Activos y Pasivo '!H40</f>
        <v>0</v>
      </c>
      <c r="I36" s="26">
        <f>+'Transacciones Activos y Pasivo '!I40</f>
        <v>0</v>
      </c>
      <c r="J36" s="26">
        <f>+'Transacciones Activos y Pasivo '!J40</f>
        <v>0</v>
      </c>
      <c r="K36" s="26">
        <f>+'Transacciones Activos y Pasivo '!K40</f>
        <v>0</v>
      </c>
      <c r="L36" s="26">
        <f>+'Transacciones Activos y Pasivo '!L40</f>
        <v>0</v>
      </c>
      <c r="M36" s="26">
        <f>+'Transacciones Activos y Pasivo '!M40</f>
        <v>0</v>
      </c>
      <c r="N36" s="26">
        <f>+'Transacciones Activos y Pasivo '!N40</f>
        <v>0</v>
      </c>
      <c r="O36" s="26">
        <f>+'Transacciones Activos y Pasivo '!O40</f>
        <v>0</v>
      </c>
      <c r="P36" s="26">
        <f>+'Transacciones Activos y Pasivo '!P40</f>
        <v>0</v>
      </c>
      <c r="Q36" s="26">
        <f>+'Transacciones Activos y Pasivo '!Q40</f>
        <v>0</v>
      </c>
      <c r="R36" s="26">
        <f>+'Transacciones Activos y Pasivo '!R40</f>
        <v>0</v>
      </c>
      <c r="S36" s="26">
        <f>+'Transacciones Activos y Pasivo '!S40</f>
        <v>0</v>
      </c>
      <c r="T36" s="26">
        <f>+'Transacciones Activos y Pasivo '!T40</f>
        <v>0</v>
      </c>
      <c r="U36" s="26">
        <f>+'Transacciones Activos y Pasivo '!U40</f>
        <v>0</v>
      </c>
      <c r="V36" s="26">
        <f>+'Transacciones Activos y Pasivo '!V40</f>
        <v>0</v>
      </c>
      <c r="W36" s="26">
        <f>+'Transacciones Activos y Pasivo '!W40</f>
        <v>0</v>
      </c>
      <c r="X36" s="26">
        <f>+'Transacciones Activos y Pasivo '!X40</f>
        <v>0</v>
      </c>
      <c r="Y36" s="26">
        <f>+'Transacciones Activos y Pasivo '!Y40</f>
        <v>0</v>
      </c>
      <c r="Z36" s="26">
        <f>+'Transacciones Activos y Pasivo '!Z40</f>
        <v>0</v>
      </c>
      <c r="AA36" s="26">
        <f>+'Transacciones Activos y Pasivo '!AA40</f>
        <v>0</v>
      </c>
      <c r="AB36" s="26">
        <f>+'Transacciones Activos y Pasivo '!AB40</f>
        <v>0</v>
      </c>
      <c r="AC36" s="26">
        <f>+'Transacciones Activos y Pasivo '!AC40</f>
        <v>0</v>
      </c>
      <c r="AD36" s="26">
        <f>+'Transacciones Activos y Pasivo '!AD40</f>
        <v>0</v>
      </c>
      <c r="AE36" s="26">
        <f>+'Transacciones Activos y Pasivo '!AE40</f>
        <v>0</v>
      </c>
      <c r="AF36" s="26">
        <f>+'Transacciones Activos y Pasivo '!AF40</f>
        <v>0</v>
      </c>
      <c r="AG36" s="26">
        <f>+'Transacciones Activos y Pasivo '!AG40</f>
        <v>0</v>
      </c>
      <c r="AH36" s="26">
        <f>+'Transacciones Activos y Pasivo '!AH40</f>
        <v>0</v>
      </c>
      <c r="AI36" s="26">
        <f>+'Transacciones Activos y Pasivo '!AI40</f>
        <v>0</v>
      </c>
      <c r="AJ36" s="26">
        <f>+'Transacciones Activos y Pasivo '!AJ40</f>
        <v>0</v>
      </c>
      <c r="AK36" s="26">
        <f>+'Transacciones Activos y Pasivo '!AK40</f>
        <v>0</v>
      </c>
      <c r="AL36" s="26">
        <f>+'Transacciones Activos y Pasivo '!AL40</f>
        <v>0</v>
      </c>
      <c r="AM36" s="26">
        <f>+'Transacciones Activos y Pasivo '!AM40</f>
        <v>0</v>
      </c>
      <c r="AN36" s="26">
        <f>+'Transacciones Activos y Pasivo '!AN40</f>
        <v>0</v>
      </c>
      <c r="AO36" s="26">
        <f>+'Transacciones Activos y Pasivo '!AO40</f>
        <v>0</v>
      </c>
      <c r="AP36" s="26">
        <f>+'Transacciones Activos y Pasivo '!AP40</f>
        <v>0</v>
      </c>
      <c r="AQ36" s="26">
        <f>+'Transacciones Activos y Pasivo '!AQ40</f>
        <v>0</v>
      </c>
    </row>
    <row r="37" spans="2:43">
      <c r="B37" s="52" t="s">
        <v>84</v>
      </c>
      <c r="C37" s="30" t="s">
        <v>85</v>
      </c>
      <c r="D37" s="22" t="s">
        <v>31</v>
      </c>
      <c r="E37" s="26">
        <f>+'Transacciones Activos y Pasivo '!E49</f>
        <v>-37.476541599999983</v>
      </c>
      <c r="F37" s="26">
        <f>+'Transacciones Activos y Pasivo '!F49</f>
        <v>-38.894643000000002</v>
      </c>
      <c r="G37" s="26">
        <f>+'Transacciones Activos y Pasivo '!G49</f>
        <v>-40.136282999999999</v>
      </c>
      <c r="H37" s="26">
        <f>+'Transacciones Activos y Pasivo '!H49</f>
        <v>147.70988093999998</v>
      </c>
      <c r="I37" s="26">
        <f>+'Transacciones Activos y Pasivo '!I49</f>
        <v>27.41312043000017</v>
      </c>
      <c r="J37" s="26">
        <f>+'Transacciones Activos y Pasivo '!J49</f>
        <v>466.87232758999983</v>
      </c>
      <c r="K37" s="26">
        <f>+'Transacciones Activos y Pasivo '!K49</f>
        <v>-7.9522720499999897</v>
      </c>
      <c r="L37" s="26">
        <f>+'Transacciones Activos y Pasivo '!L49</f>
        <v>40.524938560000344</v>
      </c>
      <c r="M37" s="26">
        <f>+'Transacciones Activos y Pasivo '!M49</f>
        <v>931.28928223999958</v>
      </c>
      <c r="N37" s="26">
        <f>+'Transacciones Activos y Pasivo '!N49</f>
        <v>595.38567266000007</v>
      </c>
      <c r="O37" s="26">
        <f>+'Transacciones Activos y Pasivo '!O49</f>
        <v>19.215604829999297</v>
      </c>
      <c r="P37" s="26">
        <f>+'Transacciones Activos y Pasivo '!P49</f>
        <v>-262.09607142999982</v>
      </c>
      <c r="Q37" s="26">
        <f>+'Transacciones Activos y Pasivo '!Q49</f>
        <v>1394.96979558</v>
      </c>
      <c r="R37" s="26">
        <f>+'Transacciones Activos y Pasivo '!R49</f>
        <v>181.4362155100001</v>
      </c>
      <c r="S37" s="26">
        <f>+'Transacciones Activos y Pasivo '!S49</f>
        <v>251.45234751000078</v>
      </c>
      <c r="T37" s="26">
        <f>+'Transacciones Activos y Pasivo '!T49</f>
        <v>-73.204846870000367</v>
      </c>
      <c r="U37" s="26">
        <f>+'Transacciones Activos y Pasivo '!U49</f>
        <v>1685.3764931000023</v>
      </c>
      <c r="V37" s="26">
        <f>+'Transacciones Activos y Pasivo '!V49</f>
        <v>4574.1897630399935</v>
      </c>
      <c r="W37" s="26">
        <f>+'Transacciones Activos y Pasivo '!W49</f>
        <v>2819.2214587300032</v>
      </c>
      <c r="X37" s="26">
        <f>+'Transacciones Activos y Pasivo '!X49</f>
        <v>932.01455309999847</v>
      </c>
      <c r="Y37" s="26">
        <f>+'Transacciones Activos y Pasivo '!Y49</f>
        <v>-0.13178200000000118</v>
      </c>
      <c r="Z37" s="26">
        <f>+'Transacciones Activos y Pasivo '!Z49</f>
        <v>-0.1902860000000004</v>
      </c>
      <c r="AA37" s="26">
        <f>+'Transacciones Activos y Pasivo '!AA49</f>
        <v>-0.1087750000000014</v>
      </c>
      <c r="AB37" s="26">
        <f>+'Transacciones Activos y Pasivo '!AB49</f>
        <v>0.11341200000000384</v>
      </c>
      <c r="AC37" s="26">
        <f>+'Transacciones Activos y Pasivo '!AC49</f>
        <v>1197.8942428799958</v>
      </c>
      <c r="AD37" s="26">
        <f>+'Transacciones Activos y Pasivo '!AD49</f>
        <v>1417.4350406700003</v>
      </c>
      <c r="AE37" s="26">
        <f>+'Transacciones Activos y Pasivo '!AE49</f>
        <v>8629.7465369199999</v>
      </c>
      <c r="AF37" s="26">
        <f>+'Transacciones Activos y Pasivo '!AF49</f>
        <v>-1254.0546060600004</v>
      </c>
      <c r="AG37" s="26">
        <f>+'Transacciones Activos y Pasivo '!AG49</f>
        <v>-2901.2896210200029</v>
      </c>
      <c r="AH37" s="26">
        <f>+'Transacciones Activos y Pasivo '!AH49</f>
        <v>2010.4968108100011</v>
      </c>
      <c r="AI37" s="26">
        <f>+'Transacciones Activos y Pasivo '!AI49</f>
        <v>1577.3747621200048</v>
      </c>
      <c r="AJ37" s="26">
        <f>+'Transacciones Activos y Pasivo '!AJ49</f>
        <v>1461.9530527699974</v>
      </c>
      <c r="AK37" s="26">
        <f>+'Transacciones Activos y Pasivo '!AK49</f>
        <v>2214.3866524800005</v>
      </c>
      <c r="AL37" s="26">
        <f>+'Transacciones Activos y Pasivo '!AL49</f>
        <v>15.976867678382375</v>
      </c>
      <c r="AM37" s="26">
        <f>+'Transacciones Activos y Pasivo '!AM49</f>
        <v>13.268552691617664</v>
      </c>
      <c r="AN37" s="26">
        <f>+'Transacciones Activos y Pasivo '!AN49</f>
        <v>1461.9530527699974</v>
      </c>
      <c r="AO37" s="26">
        <f>+'Transacciones Activos y Pasivo '!AO49</f>
        <v>1222.7011651700032</v>
      </c>
      <c r="AP37" s="26">
        <f>+'Transacciones Activos y Pasivo '!AP49</f>
        <v>4.0091359999999838</v>
      </c>
      <c r="AQ37" s="26">
        <f>+'Transacciones Activos y Pasivo '!AQ49</f>
        <v>33.166627040003299</v>
      </c>
    </row>
    <row r="38" spans="2:43">
      <c r="B38" s="47" t="s">
        <v>279</v>
      </c>
      <c r="C38" s="48" t="s">
        <v>86</v>
      </c>
      <c r="D38" s="22" t="s">
        <v>31</v>
      </c>
      <c r="E38" s="26">
        <f>+'Transacciones Activos y Pasivo '!E63</f>
        <v>-37.476541599999983</v>
      </c>
      <c r="F38" s="26">
        <f>+'Transacciones Activos y Pasivo '!F63</f>
        <v>-38.894643000000002</v>
      </c>
      <c r="G38" s="26">
        <f>+'Transacciones Activos y Pasivo '!G63</f>
        <v>-40.136282999999999</v>
      </c>
      <c r="H38" s="26">
        <f>+'Transacciones Activos y Pasivo '!H63</f>
        <v>147.70988093999998</v>
      </c>
      <c r="I38" s="26">
        <f>+'Transacciones Activos y Pasivo '!I63</f>
        <v>27.41312043000017</v>
      </c>
      <c r="J38" s="26">
        <f>+'Transacciones Activos y Pasivo '!J63</f>
        <v>466.87232758999983</v>
      </c>
      <c r="K38" s="26">
        <f>+'Transacciones Activos y Pasivo '!K63</f>
        <v>-7.9522720499999897</v>
      </c>
      <c r="L38" s="26">
        <f>+'Transacciones Activos y Pasivo '!L63</f>
        <v>40.524938560000344</v>
      </c>
      <c r="M38" s="26">
        <f>+'Transacciones Activos y Pasivo '!M63</f>
        <v>931.28928223999958</v>
      </c>
      <c r="N38" s="26">
        <f>+'Transacciones Activos y Pasivo '!N63</f>
        <v>595.38567266000007</v>
      </c>
      <c r="O38" s="26">
        <f>+'Transacciones Activos y Pasivo '!O63</f>
        <v>19.215604829999297</v>
      </c>
      <c r="P38" s="26">
        <f>+'Transacciones Activos y Pasivo '!P63</f>
        <v>-262.09607142999982</v>
      </c>
      <c r="Q38" s="26">
        <f>+'Transacciones Activos y Pasivo '!Q63</f>
        <v>1394.96979558</v>
      </c>
      <c r="R38" s="26">
        <f>+'Transacciones Activos y Pasivo '!R63</f>
        <v>181.4362155100001</v>
      </c>
      <c r="S38" s="26">
        <f>+'Transacciones Activos y Pasivo '!S63</f>
        <v>251.45234751000078</v>
      </c>
      <c r="T38" s="26">
        <f>+'Transacciones Activos y Pasivo '!T63</f>
        <v>-73.204846870000367</v>
      </c>
      <c r="U38" s="26">
        <f>+'Transacciones Activos y Pasivo '!U63</f>
        <v>1685.3764931000023</v>
      </c>
      <c r="V38" s="26">
        <f>+'Transacciones Activos y Pasivo '!V63</f>
        <v>4574.1897630399935</v>
      </c>
      <c r="W38" s="26">
        <f>+'Transacciones Activos y Pasivo '!W63</f>
        <v>2819.2214587300032</v>
      </c>
      <c r="X38" s="26">
        <f>+'Transacciones Activos y Pasivo '!X63</f>
        <v>932.01455309999847</v>
      </c>
      <c r="Y38" s="26">
        <f>+'Transacciones Activos y Pasivo '!Y63</f>
        <v>-0.13178200000000118</v>
      </c>
      <c r="Z38" s="26">
        <f>+'Transacciones Activos y Pasivo '!Z63</f>
        <v>-0.1902860000000004</v>
      </c>
      <c r="AA38" s="26">
        <f>+'Transacciones Activos y Pasivo '!AA63</f>
        <v>-0.1087750000000014</v>
      </c>
      <c r="AB38" s="26">
        <f>+'Transacciones Activos y Pasivo '!AB63</f>
        <v>0.11341200000000384</v>
      </c>
      <c r="AC38" s="26">
        <f>+'Transacciones Activos y Pasivo '!AC63</f>
        <v>1197.8942428799958</v>
      </c>
      <c r="AD38" s="26">
        <f>+'Transacciones Activos y Pasivo '!AD63</f>
        <v>1417.4350406700003</v>
      </c>
      <c r="AE38" s="26">
        <f>+'Transacciones Activos y Pasivo '!AE63</f>
        <v>8629.7465369199999</v>
      </c>
      <c r="AF38" s="26">
        <f>+'Transacciones Activos y Pasivo '!AF63</f>
        <v>-1254.0546060600004</v>
      </c>
      <c r="AG38" s="26">
        <f>+'Transacciones Activos y Pasivo '!AG63</f>
        <v>-2901.2896210200029</v>
      </c>
      <c r="AH38" s="26">
        <f>+'Transacciones Activos y Pasivo '!AH63</f>
        <v>2010.4968108100011</v>
      </c>
      <c r="AI38" s="26">
        <f>+'Transacciones Activos y Pasivo '!AI63</f>
        <v>1577.3747621200048</v>
      </c>
      <c r="AJ38" s="26">
        <f>+'Transacciones Activos y Pasivo '!AJ63</f>
        <v>1461.9530527699974</v>
      </c>
      <c r="AK38" s="26">
        <f>+'Transacciones Activos y Pasivo '!AK63</f>
        <v>2214.3866524800005</v>
      </c>
      <c r="AL38" s="26">
        <f>+'Transacciones Activos y Pasivo '!AL63</f>
        <v>15.976867678382375</v>
      </c>
      <c r="AM38" s="26">
        <f>+'Transacciones Activos y Pasivo '!AM63</f>
        <v>13.268552691617664</v>
      </c>
      <c r="AN38" s="26">
        <f>+'Transacciones Activos y Pasivo '!AN63</f>
        <v>1461.9530527699974</v>
      </c>
      <c r="AO38" s="26">
        <f>+'Transacciones Activos y Pasivo '!AO63</f>
        <v>1222.7011651700032</v>
      </c>
      <c r="AP38" s="26">
        <f>+'Transacciones Activos y Pasivo '!AP63</f>
        <v>4.0091359999999838</v>
      </c>
      <c r="AQ38" s="26">
        <f>+'Transacciones Activos y Pasivo '!AQ63</f>
        <v>33.166627040003299</v>
      </c>
    </row>
    <row r="39" spans="2:43">
      <c r="B39" s="47" t="s">
        <v>280</v>
      </c>
      <c r="C39" s="48" t="s">
        <v>281</v>
      </c>
      <c r="D39" s="22" t="s">
        <v>31</v>
      </c>
      <c r="E39" s="26">
        <f>+'Transacciones Activos y Pasivo '!E71</f>
        <v>0</v>
      </c>
      <c r="F39" s="26">
        <f>+'Transacciones Activos y Pasivo '!F71</f>
        <v>0</v>
      </c>
      <c r="G39" s="26">
        <f>+'Transacciones Activos y Pasivo '!G71</f>
        <v>0</v>
      </c>
      <c r="H39" s="26">
        <f>+'Transacciones Activos y Pasivo '!H71</f>
        <v>0</v>
      </c>
      <c r="I39" s="26">
        <f>+'Transacciones Activos y Pasivo '!I71</f>
        <v>0</v>
      </c>
      <c r="J39" s="26">
        <f>+'Transacciones Activos y Pasivo '!J71</f>
        <v>0</v>
      </c>
      <c r="K39" s="26">
        <f>+'Transacciones Activos y Pasivo '!K71</f>
        <v>0</v>
      </c>
      <c r="L39" s="26">
        <f>+'Transacciones Activos y Pasivo '!L71</f>
        <v>0</v>
      </c>
      <c r="M39" s="26">
        <f>+'Transacciones Activos y Pasivo '!M71</f>
        <v>0</v>
      </c>
      <c r="N39" s="26">
        <f>+'Transacciones Activos y Pasivo '!N71</f>
        <v>0</v>
      </c>
      <c r="O39" s="26">
        <f>+'Transacciones Activos y Pasivo '!O71</f>
        <v>0</v>
      </c>
      <c r="P39" s="26">
        <f>+'Transacciones Activos y Pasivo '!P71</f>
        <v>0</v>
      </c>
      <c r="Q39" s="26">
        <f>+'Transacciones Activos y Pasivo '!Q71</f>
        <v>0</v>
      </c>
      <c r="R39" s="26">
        <f>+'Transacciones Activos y Pasivo '!R71</f>
        <v>0</v>
      </c>
      <c r="S39" s="26">
        <f>+'Transacciones Activos y Pasivo '!S71</f>
        <v>0</v>
      </c>
      <c r="T39" s="26">
        <f>+'Transacciones Activos y Pasivo '!T71</f>
        <v>0</v>
      </c>
      <c r="U39" s="26">
        <f>+'Transacciones Activos y Pasivo '!U71</f>
        <v>0</v>
      </c>
      <c r="V39" s="26">
        <f>+'Transacciones Activos y Pasivo '!V71</f>
        <v>0</v>
      </c>
      <c r="W39" s="26">
        <f>+'Transacciones Activos y Pasivo '!W71</f>
        <v>0</v>
      </c>
      <c r="X39" s="26">
        <f>+'Transacciones Activos y Pasivo '!X71</f>
        <v>0</v>
      </c>
      <c r="Y39" s="26">
        <f>+'Transacciones Activos y Pasivo '!Y71</f>
        <v>0</v>
      </c>
      <c r="Z39" s="26">
        <f>+'Transacciones Activos y Pasivo '!Z71</f>
        <v>0</v>
      </c>
      <c r="AA39" s="26">
        <f>+'Transacciones Activos y Pasivo '!AA71</f>
        <v>0</v>
      </c>
      <c r="AB39" s="26">
        <f>+'Transacciones Activos y Pasivo '!AB71</f>
        <v>0</v>
      </c>
      <c r="AC39" s="26">
        <f>+'Transacciones Activos y Pasivo '!AC71</f>
        <v>0</v>
      </c>
      <c r="AD39" s="26">
        <f>+'Transacciones Activos y Pasivo '!AD71</f>
        <v>0</v>
      </c>
      <c r="AE39" s="26">
        <f>+'Transacciones Activos y Pasivo '!AE71</f>
        <v>0</v>
      </c>
      <c r="AF39" s="26">
        <f>+'Transacciones Activos y Pasivo '!AF71</f>
        <v>0</v>
      </c>
      <c r="AG39" s="26">
        <f>+'Transacciones Activos y Pasivo '!AG71</f>
        <v>0</v>
      </c>
      <c r="AH39" s="26">
        <f>+'Transacciones Activos y Pasivo '!AH71</f>
        <v>0</v>
      </c>
      <c r="AI39" s="26">
        <f>+'Transacciones Activos y Pasivo '!AI71</f>
        <v>0</v>
      </c>
      <c r="AJ39" s="26">
        <f>+'Transacciones Activos y Pasivo '!AJ71</f>
        <v>0</v>
      </c>
      <c r="AK39" s="26">
        <f>+'Transacciones Activos y Pasivo '!AK71</f>
        <v>0</v>
      </c>
      <c r="AL39" s="26">
        <f>+'Transacciones Activos y Pasivo '!AL71</f>
        <v>0</v>
      </c>
      <c r="AM39" s="26">
        <f>+'Transacciones Activos y Pasivo '!AM71</f>
        <v>0</v>
      </c>
      <c r="AN39" s="26">
        <f>+'Transacciones Activos y Pasivo '!AN71</f>
        <v>0</v>
      </c>
      <c r="AO39" s="26">
        <f>+'Transacciones Activos y Pasivo '!AO71</f>
        <v>0</v>
      </c>
      <c r="AP39" s="26">
        <f>+'Transacciones Activos y Pasivo '!AP71</f>
        <v>0</v>
      </c>
      <c r="AQ39" s="26">
        <f>+'Transacciones Activos y Pasivo '!AQ71</f>
        <v>0</v>
      </c>
    </row>
    <row r="40" spans="2:43">
      <c r="B40" s="47"/>
      <c r="C40" s="48"/>
      <c r="D40" s="22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</row>
    <row r="41" spans="2:43">
      <c r="B41" s="52" t="s">
        <v>61</v>
      </c>
      <c r="C41" s="30" t="s">
        <v>87</v>
      </c>
      <c r="D41" s="22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</row>
    <row r="42" spans="2:43">
      <c r="B42" s="47" t="s">
        <v>282</v>
      </c>
      <c r="C42" s="48" t="s">
        <v>283</v>
      </c>
      <c r="D42" s="22" t="s">
        <v>31</v>
      </c>
      <c r="E42" s="26">
        <f>+E14-E17</f>
        <v>5294.38321111</v>
      </c>
      <c r="F42" s="26">
        <f t="shared" ref="F42:AN42" si="12">+F14-F17</f>
        <v>5214.8547492299995</v>
      </c>
      <c r="G42" s="26">
        <f t="shared" si="12"/>
        <v>6099.8716001700004</v>
      </c>
      <c r="H42" s="26">
        <f t="shared" si="12"/>
        <v>6292.9505562899994</v>
      </c>
      <c r="I42" s="26">
        <f t="shared" si="12"/>
        <v>6550.2191777399994</v>
      </c>
      <c r="J42" s="26">
        <f t="shared" si="12"/>
        <v>6718.7383744700001</v>
      </c>
      <c r="K42" s="26">
        <f t="shared" si="12"/>
        <v>6871.3595086400001</v>
      </c>
      <c r="L42" s="26">
        <f t="shared" si="12"/>
        <v>7092.8067353800006</v>
      </c>
      <c r="M42" s="26">
        <f t="shared" si="12"/>
        <v>6443.7842008799998</v>
      </c>
      <c r="N42" s="26">
        <f t="shared" si="12"/>
        <v>6684.6342717122834</v>
      </c>
      <c r="O42" s="26">
        <f t="shared" si="12"/>
        <v>7416.9043055399989</v>
      </c>
      <c r="P42" s="26">
        <f t="shared" si="12"/>
        <v>7862.8515798200006</v>
      </c>
      <c r="Q42" s="26">
        <f t="shared" si="12"/>
        <v>7308.3769169799989</v>
      </c>
      <c r="R42" s="26">
        <f t="shared" si="12"/>
        <v>8204.7273186499988</v>
      </c>
      <c r="S42" s="26">
        <f t="shared" si="12"/>
        <v>8574.9600361800003</v>
      </c>
      <c r="T42" s="26">
        <f t="shared" si="12"/>
        <v>9103.5587491318183</v>
      </c>
      <c r="U42" s="26">
        <f t="shared" si="12"/>
        <v>10490.075178699999</v>
      </c>
      <c r="V42" s="26">
        <f t="shared" si="12"/>
        <v>12804.655841661001</v>
      </c>
      <c r="W42" s="26">
        <f t="shared" si="12"/>
        <v>11992.720336189994</v>
      </c>
      <c r="X42" s="26">
        <f t="shared" si="12"/>
        <v>11600.6120781391</v>
      </c>
      <c r="Y42" s="26">
        <f t="shared" si="12"/>
        <v>11029.141891930005</v>
      </c>
      <c r="Z42" s="26">
        <f t="shared" si="12"/>
        <v>18185.565527099996</v>
      </c>
      <c r="AA42" s="26">
        <f t="shared" si="12"/>
        <v>9485.7417232599928</v>
      </c>
      <c r="AB42" s="26">
        <f t="shared" si="12"/>
        <v>11339.610542310005</v>
      </c>
      <c r="AC42" s="26">
        <f t="shared" si="12"/>
        <v>10016.354426500002</v>
      </c>
      <c r="AD42" s="26">
        <f t="shared" si="12"/>
        <v>11716.35754318</v>
      </c>
      <c r="AE42" s="26">
        <f t="shared" si="12"/>
        <v>13575.276767730002</v>
      </c>
      <c r="AF42" s="26">
        <f t="shared" si="12"/>
        <v>12499.576529439995</v>
      </c>
      <c r="AG42" s="26">
        <f t="shared" si="12"/>
        <v>12263.572443510009</v>
      </c>
      <c r="AH42" s="26">
        <f t="shared" si="12"/>
        <v>15447.075371709998</v>
      </c>
      <c r="AI42" s="26">
        <f t="shared" si="12"/>
        <v>14268.709758009998</v>
      </c>
      <c r="AJ42" s="26">
        <f t="shared" si="12"/>
        <v>14462.386634729995</v>
      </c>
      <c r="AK42" s="26">
        <f t="shared" si="12"/>
        <v>15957.480589229999</v>
      </c>
      <c r="AL42" s="26">
        <f t="shared" si="12"/>
        <v>17554.521720635999</v>
      </c>
      <c r="AM42" s="26">
        <f t="shared" si="12"/>
        <v>17234.465540810001</v>
      </c>
      <c r="AN42" s="26">
        <f t="shared" si="12"/>
        <v>18257.569153280005</v>
      </c>
      <c r="AO42" s="26">
        <f t="shared" ref="AO42:AP42" si="13">+AO14-AO17</f>
        <v>16293.229828649999</v>
      </c>
      <c r="AP42" s="26">
        <f t="shared" si="13"/>
        <v>19193.974855650002</v>
      </c>
      <c r="AQ42" s="26">
        <f t="shared" ref="AQ42" si="14">+AQ14-AQ17</f>
        <v>18206.407474209998</v>
      </c>
    </row>
    <row r="43" spans="2:43">
      <c r="B43" s="47" t="s">
        <v>284</v>
      </c>
      <c r="C43" s="48" t="s">
        <v>285</v>
      </c>
      <c r="D43" s="22" t="s">
        <v>31</v>
      </c>
      <c r="E43" s="26">
        <f>+E26+E17</f>
        <v>108.40493233818995</v>
      </c>
      <c r="F43" s="26">
        <f t="shared" ref="F43:AN43" si="15">+F26+F17</f>
        <v>85.749657660000025</v>
      </c>
      <c r="G43" s="26">
        <f t="shared" si="15"/>
        <v>97.298404280000028</v>
      </c>
      <c r="H43" s="26">
        <f t="shared" si="15"/>
        <v>150.28303016999985</v>
      </c>
      <c r="I43" s="26">
        <f t="shared" si="15"/>
        <v>111.99534900000009</v>
      </c>
      <c r="J43" s="26">
        <f t="shared" si="15"/>
        <v>108.10007257000004</v>
      </c>
      <c r="K43" s="26">
        <f t="shared" si="15"/>
        <v>198.13472249999998</v>
      </c>
      <c r="L43" s="26">
        <f t="shared" si="15"/>
        <v>117.49501906000012</v>
      </c>
      <c r="M43" s="26">
        <f t="shared" si="15"/>
        <v>33.00706349</v>
      </c>
      <c r="N43" s="26">
        <f t="shared" si="15"/>
        <v>25.105664029999978</v>
      </c>
      <c r="O43" s="26">
        <f t="shared" si="15"/>
        <v>30.661588799999983</v>
      </c>
      <c r="P43" s="26">
        <f t="shared" si="15"/>
        <v>171.06681893999999</v>
      </c>
      <c r="Q43" s="26">
        <f t="shared" si="15"/>
        <v>65.55366168000009</v>
      </c>
      <c r="R43" s="26">
        <f t="shared" si="15"/>
        <v>29.877827580000002</v>
      </c>
      <c r="S43" s="26">
        <f t="shared" si="15"/>
        <v>43.504595020000004</v>
      </c>
      <c r="T43" s="26">
        <f t="shared" si="15"/>
        <v>39.172701003636369</v>
      </c>
      <c r="U43" s="26">
        <f t="shared" si="15"/>
        <v>50.705323969999995</v>
      </c>
      <c r="V43" s="26">
        <f t="shared" si="15"/>
        <v>87.231205829999993</v>
      </c>
      <c r="W43" s="26">
        <f t="shared" si="15"/>
        <v>47.070215169999997</v>
      </c>
      <c r="X43" s="26">
        <f t="shared" si="15"/>
        <v>56.901859190000003</v>
      </c>
      <c r="Y43" s="26">
        <f t="shared" si="15"/>
        <v>60.676346649999999</v>
      </c>
      <c r="Z43" s="26">
        <f t="shared" si="15"/>
        <v>67.559532879999992</v>
      </c>
      <c r="AA43" s="26">
        <f t="shared" si="15"/>
        <v>103.87266559</v>
      </c>
      <c r="AB43" s="26">
        <f t="shared" si="15"/>
        <v>52.65968195</v>
      </c>
      <c r="AC43" s="26">
        <f t="shared" si="15"/>
        <v>45.647336589999995</v>
      </c>
      <c r="AD43" s="26">
        <f t="shared" si="15"/>
        <v>47.612892369999997</v>
      </c>
      <c r="AE43" s="26">
        <f t="shared" si="15"/>
        <v>52.403842030000007</v>
      </c>
      <c r="AF43" s="26">
        <f t="shared" si="15"/>
        <v>150.4179105</v>
      </c>
      <c r="AG43" s="26">
        <f t="shared" si="15"/>
        <v>62.328353810000003</v>
      </c>
      <c r="AH43" s="26">
        <f t="shared" si="15"/>
        <v>83.808429930000003</v>
      </c>
      <c r="AI43" s="26">
        <f t="shared" si="15"/>
        <v>83.874177560000021</v>
      </c>
      <c r="AJ43" s="26">
        <f t="shared" si="15"/>
        <v>99.879843059999985</v>
      </c>
      <c r="AK43" s="26">
        <f t="shared" si="15"/>
        <v>60.032592329999986</v>
      </c>
      <c r="AL43" s="26">
        <f t="shared" si="15"/>
        <v>62.937815130000004</v>
      </c>
      <c r="AM43" s="26">
        <f t="shared" si="15"/>
        <v>107.33184771000001</v>
      </c>
      <c r="AN43" s="26">
        <f t="shared" si="15"/>
        <v>180.03436719000001</v>
      </c>
      <c r="AO43" s="26">
        <f t="shared" ref="AO43:AP43" si="16">+AO26+AO17</f>
        <v>45.585716630999997</v>
      </c>
      <c r="AP43" s="26">
        <f t="shared" si="16"/>
        <v>115.53104712000001</v>
      </c>
      <c r="AQ43" s="26">
        <f t="shared" ref="AQ43" si="17">+AQ26+AQ17</f>
        <v>70.955686073481999</v>
      </c>
    </row>
    <row r="44" spans="2:43">
      <c r="B44" s="47" t="s">
        <v>286</v>
      </c>
      <c r="C44" s="48" t="s">
        <v>287</v>
      </c>
      <c r="D44" s="22" t="s">
        <v>31</v>
      </c>
      <c r="E44" s="26">
        <f>+'Transacciones Activos y Pasivo '!E33+'Transacciones Activos y Pasivo '!E42</f>
        <v>-666.84455109999772</v>
      </c>
      <c r="F44" s="26">
        <f>+'Transacciones Activos y Pasivo '!F33+'Transacciones Activos y Pasivo '!F42</f>
        <v>-124.01224257000035</v>
      </c>
      <c r="G44" s="26">
        <f>+'Transacciones Activos y Pasivo '!G33+'Transacciones Activos y Pasivo '!G42</f>
        <v>-176.57691963000002</v>
      </c>
      <c r="H44" s="26">
        <f>+'Transacciones Activos y Pasivo '!H33+'Transacciones Activos y Pasivo '!H42</f>
        <v>148.73932416999901</v>
      </c>
      <c r="I44" s="26">
        <f>+'Transacciones Activos y Pasivo '!I33+'Transacciones Activos y Pasivo '!I42</f>
        <v>-7.5754897599999946</v>
      </c>
      <c r="J44" s="26">
        <f>+'Transacciones Activos y Pasivo '!J33+'Transacciones Activos y Pasivo '!J42</f>
        <v>35.189561660000003</v>
      </c>
      <c r="K44" s="26">
        <f>+'Transacciones Activos y Pasivo '!K33+'Transacciones Activos y Pasivo '!K42</f>
        <v>-21.606089350000001</v>
      </c>
      <c r="L44" s="26">
        <f>+'Transacciones Activos y Pasivo '!L33+'Transacciones Activos y Pasivo '!L42</f>
        <v>21.349172240000001</v>
      </c>
      <c r="M44" s="26">
        <f>+'Transacciones Activos y Pasivo '!M33+'Transacciones Activos y Pasivo '!M42</f>
        <v>834.58121388999984</v>
      </c>
      <c r="N44" s="26">
        <f>+'Transacciones Activos y Pasivo '!N33+'Transacciones Activos y Pasivo '!N42</f>
        <v>-26.114135789999992</v>
      </c>
      <c r="O44" s="26">
        <f>+'Transacciones Activos y Pasivo '!O33+'Transacciones Activos y Pasivo '!O42</f>
        <v>802.92789297000002</v>
      </c>
      <c r="P44" s="26">
        <f>+'Transacciones Activos y Pasivo '!P33+'Transacciones Activos y Pasivo '!P42</f>
        <v>-723.76412574999983</v>
      </c>
      <c r="Q44" s="26">
        <f>+'Transacciones Activos y Pasivo '!Q33+'Transacciones Activos y Pasivo '!Q42</f>
        <v>487.89168065999996</v>
      </c>
      <c r="R44" s="26">
        <f>+'Transacciones Activos y Pasivo '!R33+'Transacciones Activos y Pasivo '!R42</f>
        <v>-407.93636558999998</v>
      </c>
      <c r="S44" s="26">
        <f>+'Transacciones Activos y Pasivo '!S33+'Transacciones Activos y Pasivo '!S42</f>
        <v>-34.508612970000016</v>
      </c>
      <c r="T44" s="26">
        <f>+'Transacciones Activos y Pasivo '!T33+'Transacciones Activos y Pasivo '!T42</f>
        <v>192.56495278999995</v>
      </c>
      <c r="U44" s="26">
        <f>+'Transacciones Activos y Pasivo '!U33+'Transacciones Activos y Pasivo '!U42</f>
        <v>192.20299459000026</v>
      </c>
      <c r="V44" s="26">
        <f>+'Transacciones Activos y Pasivo '!V33+'Transacciones Activos y Pasivo '!V42</f>
        <v>-363.78865618000032</v>
      </c>
      <c r="W44" s="26">
        <f>+'Transacciones Activos y Pasivo '!W33+'Transacciones Activos y Pasivo '!W42</f>
        <v>-12.505136789999723</v>
      </c>
      <c r="X44" s="26">
        <f>+'Transacciones Activos y Pasivo '!X33+'Transacciones Activos y Pasivo '!X42</f>
        <v>-30.339071220000029</v>
      </c>
      <c r="Y44" s="26">
        <f>+'Transacciones Activos y Pasivo '!Y33+'Transacciones Activos y Pasivo '!Y42</f>
        <v>-3769.0899258900026</v>
      </c>
      <c r="Z44" s="26">
        <f>+'Transacciones Activos y Pasivo '!Z33+'Transacciones Activos y Pasivo '!Z42</f>
        <v>-641.87814213999991</v>
      </c>
      <c r="AA44" s="26">
        <f>+'Transacciones Activos y Pasivo '!AA33+'Transacciones Activos y Pasivo '!AA42</f>
        <v>-950.70220017000065</v>
      </c>
      <c r="AB44" s="26">
        <f>+'Transacciones Activos y Pasivo '!AB33+'Transacciones Activos y Pasivo '!AB42</f>
        <v>-246.30751499999951</v>
      </c>
      <c r="AC44" s="26">
        <f>+'Transacciones Activos y Pasivo '!AC33+'Transacciones Activos y Pasivo '!AC42</f>
        <v>238.7745480699997</v>
      </c>
      <c r="AD44" s="26">
        <f>+'Transacciones Activos y Pasivo '!AD33+'Transacciones Activos y Pasivo '!AD42</f>
        <v>520.33575547999999</v>
      </c>
      <c r="AE44" s="26">
        <f>+'Transacciones Activos y Pasivo '!AE33+'Transacciones Activos y Pasivo '!AE42</f>
        <v>1848.70447227</v>
      </c>
      <c r="AF44" s="26">
        <f>+'Transacciones Activos y Pasivo '!AF33+'Transacciones Activos y Pasivo '!AF42</f>
        <v>-1396.5902532999996</v>
      </c>
      <c r="AG44" s="26">
        <f>+'Transacciones Activos y Pasivo '!AG33+'Transacciones Activos y Pasivo '!AG42</f>
        <v>32.108740279999864</v>
      </c>
      <c r="AH44" s="26">
        <f>+'Transacciones Activos y Pasivo '!AH33+'Transacciones Activos y Pasivo '!AH42</f>
        <v>412.77065453999995</v>
      </c>
      <c r="AI44" s="26">
        <f>+'Transacciones Activos y Pasivo '!AI33+'Transacciones Activos y Pasivo '!AI42</f>
        <v>-465.17956404999995</v>
      </c>
      <c r="AJ44" s="26">
        <f>+'Transacciones Activos y Pasivo '!AJ33+'Transacciones Activos y Pasivo '!AJ42</f>
        <v>-87.351517430000271</v>
      </c>
      <c r="AK44" s="26">
        <f>+'Transacciones Activos y Pasivo '!AK33+'Transacciones Activos y Pasivo '!AK42</f>
        <v>360.40135363000002</v>
      </c>
      <c r="AL44" s="26">
        <f>+'Transacciones Activos y Pasivo '!AL33+'Transacciones Activos y Pasivo '!AL42</f>
        <v>-1742.05</v>
      </c>
      <c r="AM44" s="26">
        <f>+'Transacciones Activos y Pasivo '!AM33+'Transacciones Activos y Pasivo '!AM42</f>
        <v>-633.21584010805702</v>
      </c>
      <c r="AN44" s="26">
        <f>+'Transacciones Activos y Pasivo '!AN33+'Transacciones Activos y Pasivo '!AN42</f>
        <v>-87.351517430000271</v>
      </c>
      <c r="AO44" s="26">
        <f>+'Transacciones Activos y Pasivo '!AO33+'Transacciones Activos y Pasivo '!AO42</f>
        <v>80.318852709999803</v>
      </c>
      <c r="AP44" s="26">
        <f>+'Transacciones Activos y Pasivo '!AP33+'Transacciones Activos y Pasivo '!AP42</f>
        <v>-3076.5863324700022</v>
      </c>
      <c r="AQ44" s="26">
        <f>+'Transacciones Activos y Pasivo '!AQ33+'Transacciones Activos y Pasivo '!AQ42</f>
        <v>-52.521658830000014</v>
      </c>
    </row>
    <row r="45" spans="2:43">
      <c r="B45" s="47" t="s">
        <v>288</v>
      </c>
      <c r="C45" s="48" t="s">
        <v>289</v>
      </c>
      <c r="D45" s="22" t="s">
        <v>31</v>
      </c>
      <c r="E45" s="26">
        <f>+E32+E18</f>
        <v>224.92533423181109</v>
      </c>
      <c r="F45" s="26">
        <f t="shared" ref="F45:AN45" si="18">+F32+F18</f>
        <v>324.29258909000026</v>
      </c>
      <c r="G45" s="26">
        <f t="shared" si="18"/>
        <v>-70.30138767999901</v>
      </c>
      <c r="H45" s="26">
        <f t="shared" si="18"/>
        <v>210.76115611000188</v>
      </c>
      <c r="I45" s="26">
        <f t="shared" si="18"/>
        <v>-1.5039346800001496</v>
      </c>
      <c r="J45" s="26">
        <f t="shared" si="18"/>
        <v>91.002573999999726</v>
      </c>
      <c r="K45" s="26">
        <f t="shared" si="18"/>
        <v>376.39955683000017</v>
      </c>
      <c r="L45" s="26">
        <f t="shared" si="18"/>
        <v>-134.03211283000044</v>
      </c>
      <c r="M45" s="26">
        <f t="shared" si="18"/>
        <v>486.78799181363672</v>
      </c>
      <c r="N45" s="26">
        <f t="shared" si="18"/>
        <v>333.4349652877172</v>
      </c>
      <c r="O45" s="26">
        <f t="shared" si="18"/>
        <v>-51.618891039999106</v>
      </c>
      <c r="P45" s="26">
        <f t="shared" si="18"/>
        <v>-118.29909468999992</v>
      </c>
      <c r="Q45" s="26">
        <f t="shared" si="18"/>
        <v>750.25272373400185</v>
      </c>
      <c r="R45" s="26">
        <f t="shared" si="18"/>
        <v>146.11945717000162</v>
      </c>
      <c r="S45" s="26">
        <f t="shared" si="18"/>
        <v>-157.34658933629481</v>
      </c>
      <c r="T45" s="26">
        <f t="shared" si="18"/>
        <v>-221.23574015173111</v>
      </c>
      <c r="U45" s="26">
        <f t="shared" si="18"/>
        <v>497.57611776000147</v>
      </c>
      <c r="V45" s="26">
        <f t="shared" si="18"/>
        <v>-817.17880134100051</v>
      </c>
      <c r="W45" s="26">
        <f t="shared" si="18"/>
        <v>-528.90602485599368</v>
      </c>
      <c r="X45" s="26">
        <f t="shared" si="18"/>
        <v>469.69458118089841</v>
      </c>
      <c r="Y45" s="26">
        <f t="shared" si="18"/>
        <v>-1124.2323298775045</v>
      </c>
      <c r="Z45" s="26">
        <f t="shared" si="18"/>
        <v>-9919.6317939674973</v>
      </c>
      <c r="AA45" s="26">
        <f t="shared" si="18"/>
        <v>625.96058583000604</v>
      </c>
      <c r="AB45" s="26">
        <f t="shared" si="18"/>
        <v>44.909899219996838</v>
      </c>
      <c r="AC45" s="26">
        <f t="shared" si="18"/>
        <v>1256.6654220499997</v>
      </c>
      <c r="AD45" s="26">
        <f t="shared" si="18"/>
        <v>220.45349415667533</v>
      </c>
      <c r="AE45" s="26">
        <f t="shared" si="18"/>
        <v>-600.221949789993</v>
      </c>
      <c r="AF45" s="26">
        <f t="shared" si="18"/>
        <v>241.52543005001598</v>
      </c>
      <c r="AG45" s="26">
        <f t="shared" si="18"/>
        <v>2021.7382385999927</v>
      </c>
      <c r="AH45" s="26">
        <f t="shared" si="18"/>
        <v>-1907.9295784399972</v>
      </c>
      <c r="AI45" s="26">
        <f t="shared" si="18"/>
        <v>945.27619640000466</v>
      </c>
      <c r="AJ45" s="26">
        <f t="shared" si="18"/>
        <v>1549.2119122600043</v>
      </c>
      <c r="AK45" s="26">
        <f t="shared" si="18"/>
        <v>790.45166561000212</v>
      </c>
      <c r="AL45" s="26">
        <f t="shared" si="18"/>
        <v>-93.551184625998786</v>
      </c>
      <c r="AM45" s="26">
        <f t="shared" si="18"/>
        <v>658.23154272999841</v>
      </c>
      <c r="AN45" s="26">
        <f t="shared" si="18"/>
        <v>-148.22646686000462</v>
      </c>
      <c r="AO45" s="26">
        <f t="shared" ref="AO45:AP45" si="19">+AO32+AO18</f>
        <v>2805.4627943890036</v>
      </c>
      <c r="AP45" s="26">
        <f t="shared" si="19"/>
        <v>-365.68605264999962</v>
      </c>
      <c r="AQ45" s="26">
        <f t="shared" ref="AQ45" si="20">+AQ32+AQ18</f>
        <v>2306.9481986165065</v>
      </c>
    </row>
    <row r="46" spans="2:43">
      <c r="B46" s="55" t="s">
        <v>290</v>
      </c>
      <c r="C46" s="56" t="s">
        <v>291</v>
      </c>
      <c r="D46" s="23" t="s">
        <v>31</v>
      </c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</row>
    <row r="47" spans="2:43">
      <c r="B47" s="90"/>
      <c r="C47" s="48"/>
      <c r="D47" s="22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</row>
    <row r="48" spans="2:43">
      <c r="B48" s="77"/>
      <c r="C48" s="78"/>
      <c r="D48" s="78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</row>
    <row r="49" spans="2:43">
      <c r="B49" s="47" t="s">
        <v>292</v>
      </c>
      <c r="C49" s="48" t="s">
        <v>293</v>
      </c>
      <c r="D49" s="22" t="s">
        <v>31</v>
      </c>
      <c r="E49" s="26">
        <f>+E34-E37-E32</f>
        <v>-844.77324794180879</v>
      </c>
      <c r="F49" s="26">
        <f t="shared" ref="F49:AN49" si="21">+F34-F37-F32</f>
        <v>-401.83175636000067</v>
      </c>
      <c r="G49" s="26">
        <f t="shared" si="21"/>
        <v>-60.220716240001025</v>
      </c>
      <c r="H49" s="26">
        <f t="shared" si="21"/>
        <v>-202.44352674000285</v>
      </c>
      <c r="I49" s="26">
        <f t="shared" si="21"/>
        <v>42.186899449999878</v>
      </c>
      <c r="J49" s="26">
        <f t="shared" si="21"/>
        <v>-412.64217228999939</v>
      </c>
      <c r="K49" s="26">
        <f t="shared" si="21"/>
        <v>-350.53614060000007</v>
      </c>
      <c r="L49" s="26">
        <f t="shared" si="21"/>
        <v>526.59691006000025</v>
      </c>
      <c r="M49" s="26">
        <f t="shared" si="21"/>
        <v>-86.685528163636775</v>
      </c>
      <c r="N49" s="26">
        <f t="shared" si="21"/>
        <v>-674.2772587977172</v>
      </c>
      <c r="O49" s="26">
        <f t="shared" si="21"/>
        <v>1131.49519272</v>
      </c>
      <c r="P49" s="26">
        <f t="shared" si="21"/>
        <v>-486.88183999000012</v>
      </c>
      <c r="Q49" s="26">
        <f t="shared" si="21"/>
        <v>-1227.0205046740025</v>
      </c>
      <c r="R49" s="26">
        <f t="shared" si="21"/>
        <v>55.919679689997992</v>
      </c>
      <c r="S49" s="26">
        <f t="shared" si="21"/>
        <v>94.679946626293969</v>
      </c>
      <c r="T49" s="26">
        <f t="shared" si="21"/>
        <v>486.45624642173129</v>
      </c>
      <c r="U49" s="26">
        <f t="shared" si="21"/>
        <v>-757.68723554000246</v>
      </c>
      <c r="V49" s="26">
        <f t="shared" si="21"/>
        <v>-890.35581054899103</v>
      </c>
      <c r="W49" s="26">
        <f t="shared" si="21"/>
        <v>-6.8352976940129793</v>
      </c>
      <c r="X49" s="26">
        <f t="shared" si="21"/>
        <v>1790.3174675590976</v>
      </c>
      <c r="Y49" s="26">
        <f t="shared" si="21"/>
        <v>-2644.7258140124982</v>
      </c>
      <c r="Z49" s="26">
        <f t="shared" si="21"/>
        <v>9277.9439378274983</v>
      </c>
      <c r="AA49" s="26">
        <f t="shared" si="21"/>
        <v>-1576.5540110000065</v>
      </c>
      <c r="AB49" s="26">
        <f t="shared" si="21"/>
        <v>-291.33082621999637</v>
      </c>
      <c r="AC49" s="26">
        <f t="shared" si="21"/>
        <v>1126.7494045700057</v>
      </c>
      <c r="AD49" s="26">
        <f t="shared" si="21"/>
        <v>1424.2267745133252</v>
      </c>
      <c r="AE49" s="26">
        <f t="shared" si="21"/>
        <v>-1758.8811442900062</v>
      </c>
      <c r="AF49" s="26">
        <f t="shared" si="21"/>
        <v>-1172.2819988500155</v>
      </c>
      <c r="AG49" s="26">
        <f t="shared" si="21"/>
        <v>2615.6484615000099</v>
      </c>
      <c r="AH49" s="26">
        <f t="shared" si="21"/>
        <v>1683.5524860699959</v>
      </c>
      <c r="AI49" s="26">
        <f t="shared" si="21"/>
        <v>-2799.3690414700095</v>
      </c>
      <c r="AJ49" s="26">
        <f t="shared" si="21"/>
        <v>-1526.0120312200022</v>
      </c>
      <c r="AK49" s="26">
        <f t="shared" si="21"/>
        <v>-861.60593090999953</v>
      </c>
      <c r="AL49" s="26">
        <f t="shared" si="21"/>
        <v>-1664.4756830523836</v>
      </c>
      <c r="AM49" s="26">
        <f t="shared" si="21"/>
        <v>-1304.7159355296731</v>
      </c>
      <c r="AN49" s="26">
        <f t="shared" si="21"/>
        <v>171.4263479000067</v>
      </c>
      <c r="AO49" s="26">
        <f t="shared" ref="AO49:AP49" si="22">+AO34-AO37-AO32</f>
        <v>-2288.7524283190064</v>
      </c>
      <c r="AP49" s="26">
        <f t="shared" si="22"/>
        <v>-2714.9094158200028</v>
      </c>
      <c r="AQ49" s="26">
        <f t="shared" ref="AQ49" si="23">+AQ34-AQ37-AQ32</f>
        <v>-791.94020391650974</v>
      </c>
    </row>
    <row r="54" spans="2:43">
      <c r="F54" s="27">
        <f>+Ingreso!E84</f>
        <v>0</v>
      </c>
    </row>
  </sheetData>
  <mergeCells count="15">
    <mergeCell ref="AO6:AQ6"/>
    <mergeCell ref="B8:D8"/>
    <mergeCell ref="B5:C6"/>
    <mergeCell ref="E2:AN2"/>
    <mergeCell ref="E4:AN5"/>
    <mergeCell ref="E3:AN3"/>
    <mergeCell ref="E6:H6"/>
    <mergeCell ref="I6:L6"/>
    <mergeCell ref="M6:P6"/>
    <mergeCell ref="AK6:AN6"/>
    <mergeCell ref="Q6:T6"/>
    <mergeCell ref="U6:X6"/>
    <mergeCell ref="Y6:AB6"/>
    <mergeCell ref="AC6:AF6"/>
    <mergeCell ref="AG6:AJ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Q89"/>
  <sheetViews>
    <sheetView showGridLines="0" zoomScaleNormal="100" workbookViewId="0">
      <pane xSplit="4" ySplit="7" topLeftCell="AB26" activePane="bottomRight" state="frozen"/>
      <selection activeCell="A6" sqref="A6"/>
      <selection pane="topRight" activeCell="A6" sqref="A6"/>
      <selection pane="bottomLeft" activeCell="A6" sqref="A6"/>
      <selection pane="bottomRight" sqref="A1:XFD1048576"/>
    </sheetView>
  </sheetViews>
  <sheetFormatPr defaultColWidth="11.42578125" defaultRowHeight="15"/>
  <cols>
    <col min="1" max="1" width="2.28515625" customWidth="1"/>
    <col min="3" max="3" width="74.5703125" customWidth="1"/>
    <col min="4" max="4" width="6.140625" customWidth="1"/>
    <col min="5" max="7" width="11.42578125" style="27" customWidth="1"/>
    <col min="8" max="23" width="11.42578125" style="27"/>
  </cols>
  <sheetData>
    <row r="1" spans="2:43">
      <c r="B1" s="12" t="s">
        <v>25</v>
      </c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</row>
    <row r="2" spans="2:43" ht="15.75">
      <c r="B2" s="28" t="s">
        <v>26</v>
      </c>
      <c r="C2" s="29"/>
      <c r="D2" s="30"/>
      <c r="E2" s="107" t="s">
        <v>278</v>
      </c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93"/>
      <c r="AP2" s="93"/>
      <c r="AQ2" s="93"/>
    </row>
    <row r="3" spans="2:43" ht="15.75">
      <c r="B3" s="28" t="s">
        <v>88</v>
      </c>
      <c r="C3" s="31"/>
      <c r="D3" s="22"/>
      <c r="E3" s="107" t="s">
        <v>505</v>
      </c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93"/>
      <c r="AP3" s="93"/>
      <c r="AQ3" s="93"/>
    </row>
    <row r="4" spans="2:43" ht="15" customHeight="1">
      <c r="B4" s="19"/>
      <c r="C4" s="20"/>
      <c r="D4" s="21"/>
      <c r="E4" s="108" t="s">
        <v>276</v>
      </c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93"/>
      <c r="AP4" s="93"/>
      <c r="AQ4" s="93"/>
    </row>
    <row r="5" spans="2:43" ht="15" customHeight="1">
      <c r="B5" s="34" t="s">
        <v>89</v>
      </c>
      <c r="C5" s="35"/>
      <c r="D5" s="22"/>
      <c r="E5" s="108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93"/>
      <c r="AP5" s="93"/>
      <c r="AQ5" s="93"/>
    </row>
    <row r="6" spans="2:43" ht="14.45" customHeight="1">
      <c r="B6" s="34"/>
      <c r="C6" s="35"/>
      <c r="D6" s="22"/>
      <c r="E6" s="99">
        <v>2015</v>
      </c>
      <c r="F6" s="100"/>
      <c r="G6" s="100"/>
      <c r="H6" s="101"/>
      <c r="I6" s="99">
        <v>2016</v>
      </c>
      <c r="J6" s="100"/>
      <c r="K6" s="100"/>
      <c r="L6" s="101"/>
      <c r="M6" s="99">
        <v>2017</v>
      </c>
      <c r="N6" s="100"/>
      <c r="O6" s="100"/>
      <c r="P6" s="101"/>
      <c r="Q6" s="99">
        <v>2018</v>
      </c>
      <c r="R6" s="100"/>
      <c r="S6" s="100"/>
      <c r="T6" s="101"/>
      <c r="U6" s="99">
        <v>2019</v>
      </c>
      <c r="V6" s="100"/>
      <c r="W6" s="100"/>
      <c r="X6" s="101"/>
      <c r="Y6" s="99">
        <v>2020</v>
      </c>
      <c r="Z6" s="100"/>
      <c r="AA6" s="100"/>
      <c r="AB6" s="101"/>
      <c r="AC6" s="99">
        <v>2021</v>
      </c>
      <c r="AD6" s="100"/>
      <c r="AE6" s="100"/>
      <c r="AF6" s="101"/>
      <c r="AG6" s="99">
        <v>2022</v>
      </c>
      <c r="AH6" s="100"/>
      <c r="AI6" s="100"/>
      <c r="AJ6" s="101"/>
      <c r="AK6" s="99">
        <v>2023</v>
      </c>
      <c r="AL6" s="100"/>
      <c r="AM6" s="100"/>
      <c r="AN6" s="101"/>
      <c r="AO6" s="99">
        <v>2024</v>
      </c>
      <c r="AP6" s="100"/>
      <c r="AQ6" s="101"/>
    </row>
    <row r="7" spans="2:43">
      <c r="B7" s="36"/>
      <c r="C7" s="37"/>
      <c r="D7" s="22"/>
      <c r="E7" s="89" t="s">
        <v>500</v>
      </c>
      <c r="F7" s="89" t="s">
        <v>501</v>
      </c>
      <c r="G7" s="89" t="s">
        <v>502</v>
      </c>
      <c r="H7" s="89" t="s">
        <v>503</v>
      </c>
      <c r="I7" s="89" t="s">
        <v>500</v>
      </c>
      <c r="J7" s="89" t="s">
        <v>501</v>
      </c>
      <c r="K7" s="89" t="s">
        <v>502</v>
      </c>
      <c r="L7" s="89" t="s">
        <v>503</v>
      </c>
      <c r="M7" s="89" t="s">
        <v>500</v>
      </c>
      <c r="N7" s="89" t="s">
        <v>501</v>
      </c>
      <c r="O7" s="89" t="s">
        <v>502</v>
      </c>
      <c r="P7" s="89" t="s">
        <v>503</v>
      </c>
      <c r="Q7" s="89" t="s">
        <v>500</v>
      </c>
      <c r="R7" s="89" t="s">
        <v>501</v>
      </c>
      <c r="S7" s="89" t="s">
        <v>502</v>
      </c>
      <c r="T7" s="89" t="s">
        <v>503</v>
      </c>
      <c r="U7" s="89" t="s">
        <v>500</v>
      </c>
      <c r="V7" s="89" t="s">
        <v>501</v>
      </c>
      <c r="W7" s="89" t="s">
        <v>502</v>
      </c>
      <c r="X7" s="89" t="s">
        <v>503</v>
      </c>
      <c r="Y7" s="89" t="s">
        <v>500</v>
      </c>
      <c r="Z7" s="89" t="s">
        <v>501</v>
      </c>
      <c r="AA7" s="89" t="s">
        <v>502</v>
      </c>
      <c r="AB7" s="89" t="s">
        <v>503</v>
      </c>
      <c r="AC7" s="89" t="s">
        <v>500</v>
      </c>
      <c r="AD7" s="89" t="s">
        <v>501</v>
      </c>
      <c r="AE7" s="89" t="s">
        <v>502</v>
      </c>
      <c r="AF7" s="89" t="s">
        <v>503</v>
      </c>
      <c r="AG7" s="89" t="s">
        <v>500</v>
      </c>
      <c r="AH7" s="89" t="s">
        <v>501</v>
      </c>
      <c r="AI7" s="89" t="s">
        <v>502</v>
      </c>
      <c r="AJ7" s="89" t="s">
        <v>503</v>
      </c>
      <c r="AK7" s="89" t="s">
        <v>500</v>
      </c>
      <c r="AL7" s="89" t="s">
        <v>501</v>
      </c>
      <c r="AM7" s="89" t="s">
        <v>502</v>
      </c>
      <c r="AN7" s="89" t="s">
        <v>503</v>
      </c>
      <c r="AO7" s="89" t="s">
        <v>500</v>
      </c>
      <c r="AP7" s="89" t="s">
        <v>501</v>
      </c>
      <c r="AQ7" s="89" t="s">
        <v>502</v>
      </c>
    </row>
    <row r="8" spans="2:43">
      <c r="B8" s="44" t="s">
        <v>90</v>
      </c>
      <c r="C8" s="45" t="s">
        <v>91</v>
      </c>
      <c r="D8" s="45" t="s">
        <v>31</v>
      </c>
      <c r="E8" s="38">
        <v>5618.1933818900006</v>
      </c>
      <c r="F8" s="38">
        <v>5617.3185636799999</v>
      </c>
      <c r="G8" s="38">
        <v>6120.9500840600012</v>
      </c>
      <c r="H8" s="38">
        <v>6646.706556430001</v>
      </c>
      <c r="I8" s="38">
        <v>6648.7878973799998</v>
      </c>
      <c r="J8" s="38">
        <v>6908.6106599799996</v>
      </c>
      <c r="K8" s="38">
        <v>7439.7898217000002</v>
      </c>
      <c r="L8" s="38">
        <v>7072.2615413000003</v>
      </c>
      <c r="M8" s="38">
        <v>6953.5388341836369</v>
      </c>
      <c r="N8" s="38">
        <v>7037.4172110300005</v>
      </c>
      <c r="O8" s="38">
        <v>7392.9810872999997</v>
      </c>
      <c r="P8" s="38">
        <v>7916.0096380700006</v>
      </c>
      <c r="Q8" s="38">
        <v>8124.1833023940007</v>
      </c>
      <c r="R8" s="38">
        <v>8380.7246034</v>
      </c>
      <c r="S8" s="38">
        <v>8461.118041863705</v>
      </c>
      <c r="T8" s="38">
        <v>8921.4957099837229</v>
      </c>
      <c r="U8" s="38">
        <v>11038.35662043</v>
      </c>
      <c r="V8" s="38">
        <v>12074.708246149999</v>
      </c>
      <c r="W8" s="38">
        <v>11503.825069504001</v>
      </c>
      <c r="X8" s="38">
        <v>12122.208340509998</v>
      </c>
      <c r="Y8" s="38">
        <v>9965.5859087025001</v>
      </c>
      <c r="Z8" s="38">
        <v>8333.4932660124996</v>
      </c>
      <c r="AA8" s="38">
        <v>10215.574974679999</v>
      </c>
      <c r="AB8" s="38">
        <v>11437.180123480002</v>
      </c>
      <c r="AC8" s="38">
        <v>11318.667185140001</v>
      </c>
      <c r="AD8" s="38">
        <v>11984.423929706676</v>
      </c>
      <c r="AE8" s="38">
        <v>13027.458659970009</v>
      </c>
      <c r="AF8" s="38">
        <v>12891.519869990012</v>
      </c>
      <c r="AG8" s="38">
        <v>14347.639035920001</v>
      </c>
      <c r="AH8" s="38">
        <v>13622.9542232</v>
      </c>
      <c r="AI8" s="38">
        <v>15297.860131970003</v>
      </c>
      <c r="AJ8" s="38">
        <v>16111.478390050001</v>
      </c>
      <c r="AK8" s="38">
        <v>16807.964847170002</v>
      </c>
      <c r="AL8" s="38">
        <v>17523.908351140002</v>
      </c>
      <c r="AM8" s="38">
        <v>18000.028931249999</v>
      </c>
      <c r="AN8" s="38">
        <v>18289.377053609998</v>
      </c>
      <c r="AO8" s="38">
        <v>19144.278339670003</v>
      </c>
      <c r="AP8" s="38">
        <v>18943.819850120002</v>
      </c>
      <c r="AQ8" s="38">
        <v>20584.311358899988</v>
      </c>
    </row>
    <row r="9" spans="2:43">
      <c r="B9" s="52" t="s">
        <v>32</v>
      </c>
      <c r="C9" s="30" t="s">
        <v>92</v>
      </c>
      <c r="D9" s="30" t="s">
        <v>31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39">
        <v>0</v>
      </c>
      <c r="W9" s="39">
        <v>0</v>
      </c>
      <c r="X9" s="39">
        <v>0</v>
      </c>
      <c r="Y9" s="39">
        <v>0</v>
      </c>
      <c r="Z9" s="39">
        <v>0</v>
      </c>
      <c r="AA9" s="39">
        <v>0</v>
      </c>
      <c r="AB9" s="39">
        <v>0</v>
      </c>
      <c r="AC9" s="39">
        <v>0</v>
      </c>
      <c r="AD9" s="39">
        <v>0</v>
      </c>
      <c r="AE9" s="39">
        <v>0</v>
      </c>
      <c r="AF9" s="39">
        <v>0</v>
      </c>
      <c r="AG9" s="39">
        <v>0</v>
      </c>
      <c r="AH9" s="39">
        <v>0</v>
      </c>
      <c r="AI9" s="39">
        <v>0</v>
      </c>
      <c r="AJ9" s="39">
        <v>0</v>
      </c>
      <c r="AK9" s="39">
        <v>0</v>
      </c>
      <c r="AL9" s="39">
        <v>0</v>
      </c>
      <c r="AM9" s="39">
        <v>0</v>
      </c>
      <c r="AN9" s="39">
        <v>0</v>
      </c>
      <c r="AO9" s="39">
        <v>0</v>
      </c>
      <c r="AP9" s="39">
        <v>0</v>
      </c>
      <c r="AQ9" s="39">
        <v>0</v>
      </c>
    </row>
    <row r="10" spans="2:43">
      <c r="B10" s="52" t="s">
        <v>93</v>
      </c>
      <c r="C10" s="53" t="s">
        <v>94</v>
      </c>
      <c r="D10" s="53" t="s">
        <v>31</v>
      </c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</row>
    <row r="11" spans="2:43">
      <c r="B11" s="47" t="s">
        <v>95</v>
      </c>
      <c r="C11" s="57" t="s">
        <v>96</v>
      </c>
      <c r="D11" s="57" t="s">
        <v>31</v>
      </c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</row>
    <row r="12" spans="2:43">
      <c r="B12" s="47" t="s">
        <v>97</v>
      </c>
      <c r="C12" s="57" t="s">
        <v>98</v>
      </c>
      <c r="D12" s="57" t="s">
        <v>31</v>
      </c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</row>
    <row r="13" spans="2:43">
      <c r="B13" s="47" t="s">
        <v>99</v>
      </c>
      <c r="C13" s="57" t="s">
        <v>100</v>
      </c>
      <c r="D13" s="57" t="s">
        <v>31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</row>
    <row r="14" spans="2:43">
      <c r="B14" s="52" t="s">
        <v>101</v>
      </c>
      <c r="C14" s="53" t="s">
        <v>102</v>
      </c>
      <c r="D14" s="53" t="s">
        <v>31</v>
      </c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</row>
    <row r="15" spans="2:43">
      <c r="B15" s="52" t="s">
        <v>103</v>
      </c>
      <c r="C15" s="53" t="s">
        <v>104</v>
      </c>
      <c r="D15" s="53" t="s">
        <v>31</v>
      </c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</row>
    <row r="16" spans="2:43">
      <c r="B16" s="47" t="s">
        <v>105</v>
      </c>
      <c r="C16" s="57" t="s">
        <v>106</v>
      </c>
      <c r="D16" s="57" t="s">
        <v>31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</row>
    <row r="17" spans="2:43">
      <c r="B17" s="47" t="s">
        <v>107</v>
      </c>
      <c r="C17" s="57" t="s">
        <v>108</v>
      </c>
      <c r="D17" s="57" t="s">
        <v>31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</row>
    <row r="18" spans="2:43">
      <c r="B18" s="47" t="s">
        <v>109</v>
      </c>
      <c r="C18" s="57" t="s">
        <v>110</v>
      </c>
      <c r="D18" s="57" t="s">
        <v>31</v>
      </c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</row>
    <row r="19" spans="2:43">
      <c r="B19" s="47" t="s">
        <v>111</v>
      </c>
      <c r="C19" s="57" t="s">
        <v>112</v>
      </c>
      <c r="D19" s="57" t="s">
        <v>31</v>
      </c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</row>
    <row r="20" spans="2:43">
      <c r="B20" s="47" t="s">
        <v>113</v>
      </c>
      <c r="C20" s="57" t="s">
        <v>114</v>
      </c>
      <c r="D20" s="57" t="s">
        <v>31</v>
      </c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</row>
    <row r="21" spans="2:43">
      <c r="B21" s="52" t="s">
        <v>115</v>
      </c>
      <c r="C21" s="53" t="s">
        <v>116</v>
      </c>
      <c r="D21" s="53" t="s">
        <v>31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32">
        <v>0</v>
      </c>
      <c r="AA21" s="32">
        <v>0</v>
      </c>
      <c r="AB21" s="32">
        <v>0</v>
      </c>
      <c r="AC21" s="32">
        <v>0</v>
      </c>
      <c r="AD21" s="32">
        <v>0</v>
      </c>
      <c r="AE21" s="32">
        <v>0</v>
      </c>
      <c r="AF21" s="32">
        <v>0</v>
      </c>
      <c r="AG21" s="32">
        <v>0</v>
      </c>
      <c r="AH21" s="32">
        <v>0</v>
      </c>
      <c r="AI21" s="32">
        <v>0</v>
      </c>
      <c r="AJ21" s="32">
        <v>0</v>
      </c>
      <c r="AK21" s="32">
        <v>0</v>
      </c>
      <c r="AL21" s="32">
        <v>0</v>
      </c>
      <c r="AM21" s="32">
        <v>0</v>
      </c>
      <c r="AN21" s="32">
        <v>0</v>
      </c>
      <c r="AO21" s="32">
        <v>0</v>
      </c>
      <c r="AP21" s="32">
        <v>0</v>
      </c>
      <c r="AQ21" s="32">
        <v>0</v>
      </c>
    </row>
    <row r="22" spans="2:43">
      <c r="B22" s="47" t="s">
        <v>117</v>
      </c>
      <c r="C22" s="57" t="s">
        <v>118</v>
      </c>
      <c r="D22" s="57" t="s">
        <v>31</v>
      </c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</row>
    <row r="23" spans="2:43">
      <c r="B23" s="47" t="s">
        <v>119</v>
      </c>
      <c r="C23" s="58" t="s">
        <v>120</v>
      </c>
      <c r="D23" s="58" t="s">
        <v>31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</row>
    <row r="24" spans="2:43">
      <c r="B24" s="47" t="s">
        <v>121</v>
      </c>
      <c r="C24" s="58" t="s">
        <v>122</v>
      </c>
      <c r="D24" s="58" t="s">
        <v>31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</row>
    <row r="25" spans="2:43">
      <c r="B25" s="47" t="s">
        <v>123</v>
      </c>
      <c r="C25" s="58" t="s">
        <v>124</v>
      </c>
      <c r="D25" s="58" t="s">
        <v>31</v>
      </c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</row>
    <row r="26" spans="2:43">
      <c r="B26" s="47" t="s">
        <v>125</v>
      </c>
      <c r="C26" s="58" t="s">
        <v>126</v>
      </c>
      <c r="D26" s="58" t="s">
        <v>31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</row>
    <row r="27" spans="2:43">
      <c r="B27" s="47" t="s">
        <v>127</v>
      </c>
      <c r="C27" s="57" t="s">
        <v>128</v>
      </c>
      <c r="D27" s="57" t="s">
        <v>31</v>
      </c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</row>
    <row r="28" spans="2:43">
      <c r="B28" s="47" t="s">
        <v>129</v>
      </c>
      <c r="C28" s="57" t="s">
        <v>130</v>
      </c>
      <c r="D28" s="57" t="s">
        <v>31</v>
      </c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</row>
    <row r="29" spans="2:43">
      <c r="B29" s="47" t="s">
        <v>131</v>
      </c>
      <c r="C29" s="57" t="s">
        <v>132</v>
      </c>
      <c r="D29" s="57" t="s">
        <v>31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</row>
    <row r="30" spans="2:43">
      <c r="B30" s="47" t="s">
        <v>133</v>
      </c>
      <c r="C30" s="57" t="s">
        <v>134</v>
      </c>
      <c r="D30" s="57" t="s">
        <v>31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33">
        <v>0</v>
      </c>
      <c r="AA30" s="33">
        <v>0</v>
      </c>
      <c r="AB30" s="33">
        <v>0</v>
      </c>
      <c r="AC30" s="33">
        <v>0</v>
      </c>
      <c r="AD30" s="33">
        <v>0</v>
      </c>
      <c r="AE30" s="33">
        <v>0</v>
      </c>
      <c r="AF30" s="33">
        <v>0</v>
      </c>
      <c r="AG30" s="33">
        <v>0</v>
      </c>
      <c r="AH30" s="33">
        <v>0</v>
      </c>
      <c r="AI30" s="33">
        <v>0</v>
      </c>
      <c r="AJ30" s="33">
        <v>0</v>
      </c>
      <c r="AK30" s="33">
        <v>0</v>
      </c>
      <c r="AL30" s="33">
        <v>0</v>
      </c>
      <c r="AM30" s="33">
        <v>0</v>
      </c>
      <c r="AN30" s="33">
        <v>0</v>
      </c>
      <c r="AO30" s="33">
        <v>0</v>
      </c>
      <c r="AP30" s="33">
        <v>0</v>
      </c>
      <c r="AQ30" s="33">
        <v>0</v>
      </c>
    </row>
    <row r="31" spans="2:43">
      <c r="B31" s="47" t="s">
        <v>135</v>
      </c>
      <c r="C31" s="58" t="s">
        <v>136</v>
      </c>
      <c r="D31" s="58" t="s">
        <v>31</v>
      </c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</row>
    <row r="32" spans="2:43">
      <c r="B32" s="47" t="s">
        <v>137</v>
      </c>
      <c r="C32" s="58" t="s">
        <v>138</v>
      </c>
      <c r="D32" s="58" t="s">
        <v>31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  <c r="AA32" s="33">
        <v>0</v>
      </c>
      <c r="AB32" s="33">
        <v>0</v>
      </c>
      <c r="AC32" s="33">
        <v>0</v>
      </c>
      <c r="AD32" s="33">
        <v>0</v>
      </c>
      <c r="AE32" s="33">
        <v>0</v>
      </c>
      <c r="AF32" s="33">
        <v>0</v>
      </c>
      <c r="AG32" s="33">
        <v>0</v>
      </c>
      <c r="AH32" s="33">
        <v>0</v>
      </c>
      <c r="AI32" s="33">
        <v>0</v>
      </c>
      <c r="AJ32" s="33">
        <v>0</v>
      </c>
      <c r="AK32" s="33">
        <v>0</v>
      </c>
      <c r="AL32" s="33">
        <v>0</v>
      </c>
      <c r="AM32" s="33">
        <v>0</v>
      </c>
      <c r="AN32" s="33">
        <v>0</v>
      </c>
      <c r="AO32" s="33">
        <v>0</v>
      </c>
      <c r="AP32" s="33">
        <v>0</v>
      </c>
      <c r="AQ32" s="33">
        <v>0</v>
      </c>
    </row>
    <row r="33" spans="2:43">
      <c r="B33" s="47" t="s">
        <v>139</v>
      </c>
      <c r="C33" s="57" t="s">
        <v>140</v>
      </c>
      <c r="D33" s="57" t="s">
        <v>31</v>
      </c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</row>
    <row r="34" spans="2:43">
      <c r="B34" s="52" t="s">
        <v>141</v>
      </c>
      <c r="C34" s="53" t="s">
        <v>142</v>
      </c>
      <c r="D34" s="53" t="s">
        <v>31</v>
      </c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</row>
    <row r="35" spans="2:43">
      <c r="B35" s="47" t="s">
        <v>143</v>
      </c>
      <c r="C35" s="57" t="s">
        <v>144</v>
      </c>
      <c r="D35" s="57" t="s">
        <v>31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</row>
    <row r="36" spans="2:43">
      <c r="B36" s="47" t="s">
        <v>145</v>
      </c>
      <c r="C36" s="57" t="s">
        <v>146</v>
      </c>
      <c r="D36" s="57" t="s">
        <v>31</v>
      </c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</row>
    <row r="37" spans="2:43">
      <c r="B37" s="47" t="s">
        <v>147</v>
      </c>
      <c r="C37" s="57" t="s">
        <v>148</v>
      </c>
      <c r="D37" s="57" t="s">
        <v>31</v>
      </c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</row>
    <row r="38" spans="2:43">
      <c r="B38" s="47" t="s">
        <v>294</v>
      </c>
      <c r="C38" s="57" t="s">
        <v>295</v>
      </c>
      <c r="D38" s="57" t="s">
        <v>31</v>
      </c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</row>
    <row r="39" spans="2:43">
      <c r="B39" s="47" t="s">
        <v>296</v>
      </c>
      <c r="C39" s="57" t="s">
        <v>297</v>
      </c>
      <c r="D39" s="57" t="s">
        <v>31</v>
      </c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</row>
    <row r="40" spans="2:43">
      <c r="B40" s="47" t="s">
        <v>298</v>
      </c>
      <c r="C40" s="57" t="s">
        <v>299</v>
      </c>
      <c r="D40" s="57" t="s">
        <v>31</v>
      </c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</row>
    <row r="41" spans="2:43">
      <c r="B41" s="59" t="s">
        <v>300</v>
      </c>
      <c r="C41" s="60" t="s">
        <v>301</v>
      </c>
      <c r="D41" s="60" t="s">
        <v>31</v>
      </c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</row>
    <row r="42" spans="2:43">
      <c r="B42" s="52" t="s">
        <v>34</v>
      </c>
      <c r="C42" s="30" t="s">
        <v>302</v>
      </c>
      <c r="D42" s="30" t="s">
        <v>31</v>
      </c>
      <c r="E42" s="32">
        <v>1921.3448975299998</v>
      </c>
      <c r="F42" s="32">
        <v>1945.1132557099995</v>
      </c>
      <c r="G42" s="32">
        <v>2362.5714551400001</v>
      </c>
      <c r="H42" s="32">
        <v>2762.7076848000002</v>
      </c>
      <c r="I42" s="32">
        <v>2520.7162064899999</v>
      </c>
      <c r="J42" s="32">
        <v>2812.5596713800001</v>
      </c>
      <c r="K42" s="32">
        <v>2973.6314658299998</v>
      </c>
      <c r="L42" s="32">
        <v>2894.1365785100002</v>
      </c>
      <c r="M42" s="32">
        <v>3068.0634726200001</v>
      </c>
      <c r="N42" s="32">
        <v>3318.1206794300001</v>
      </c>
      <c r="O42" s="32">
        <v>3599.0624273199996</v>
      </c>
      <c r="P42" s="32">
        <v>3986.9912967</v>
      </c>
      <c r="Q42" s="32">
        <v>4243.7900013600001</v>
      </c>
      <c r="R42" s="32">
        <v>4338.9613006899999</v>
      </c>
      <c r="S42" s="32">
        <v>4535.7684297837041</v>
      </c>
      <c r="T42" s="32">
        <v>4580.6277657379042</v>
      </c>
      <c r="U42" s="32">
        <v>5846.1089583399998</v>
      </c>
      <c r="V42" s="32">
        <v>6037.4419897299995</v>
      </c>
      <c r="W42" s="32">
        <v>6229.9719985800002</v>
      </c>
      <c r="X42" s="32">
        <v>6678.0305701699999</v>
      </c>
      <c r="Y42" s="32">
        <v>5514.9253096024986</v>
      </c>
      <c r="Z42" s="32">
        <v>4479.8683478024996</v>
      </c>
      <c r="AA42" s="32">
        <v>5512.2395535099995</v>
      </c>
      <c r="AB42" s="32">
        <v>5937.7491071000004</v>
      </c>
      <c r="AC42" s="32">
        <v>5843.8880431899988</v>
      </c>
      <c r="AD42" s="32">
        <v>6359.083009226676</v>
      </c>
      <c r="AE42" s="32">
        <v>7274.3113792600088</v>
      </c>
      <c r="AF42" s="32">
        <v>6872.6070615500084</v>
      </c>
      <c r="AG42" s="32">
        <v>8715.9882709800004</v>
      </c>
      <c r="AH42" s="32">
        <v>6292.0174155699997</v>
      </c>
      <c r="AI42" s="32">
        <v>9046.6745741300019</v>
      </c>
      <c r="AJ42" s="32">
        <v>7895.2800689000005</v>
      </c>
      <c r="AK42" s="32">
        <v>9885.9444937400021</v>
      </c>
      <c r="AL42" s="32">
        <v>10060.465055400002</v>
      </c>
      <c r="AM42" s="32">
        <v>10513.235420659999</v>
      </c>
      <c r="AN42" s="32">
        <v>7182.6889990899999</v>
      </c>
      <c r="AO42" s="32">
        <v>11476.421931680001</v>
      </c>
      <c r="AP42" s="32">
        <v>11629.359459970001</v>
      </c>
      <c r="AQ42" s="32">
        <v>10952.156440860001</v>
      </c>
    </row>
    <row r="43" spans="2:43">
      <c r="B43" s="52" t="s">
        <v>303</v>
      </c>
      <c r="C43" s="53" t="s">
        <v>304</v>
      </c>
      <c r="D43" s="53" t="s">
        <v>31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32">
        <v>0</v>
      </c>
      <c r="Q43" s="32">
        <v>0</v>
      </c>
      <c r="R43" s="32">
        <v>0</v>
      </c>
      <c r="S43" s="32">
        <v>0</v>
      </c>
      <c r="T43" s="32">
        <v>0</v>
      </c>
      <c r="U43" s="32">
        <v>0</v>
      </c>
      <c r="V43" s="32">
        <v>0</v>
      </c>
      <c r="W43" s="32">
        <v>0</v>
      </c>
      <c r="X43" s="32">
        <v>0</v>
      </c>
      <c r="Y43" s="32">
        <v>0</v>
      </c>
      <c r="Z43" s="32">
        <v>0</v>
      </c>
      <c r="AA43" s="32">
        <v>0</v>
      </c>
      <c r="AB43" s="32">
        <v>0</v>
      </c>
      <c r="AC43" s="32">
        <v>0</v>
      </c>
      <c r="AD43" s="32">
        <v>0</v>
      </c>
      <c r="AE43" s="32">
        <v>0</v>
      </c>
      <c r="AF43" s="32">
        <v>0</v>
      </c>
      <c r="AG43" s="32">
        <v>0</v>
      </c>
      <c r="AH43" s="32">
        <v>0</v>
      </c>
      <c r="AI43" s="32">
        <v>0</v>
      </c>
      <c r="AJ43" s="32">
        <v>0</v>
      </c>
      <c r="AK43" s="32">
        <v>0</v>
      </c>
      <c r="AL43" s="32">
        <v>0</v>
      </c>
      <c r="AM43" s="32">
        <v>0</v>
      </c>
      <c r="AN43" s="32">
        <v>0</v>
      </c>
      <c r="AO43" s="32">
        <v>0</v>
      </c>
      <c r="AP43" s="32">
        <v>0</v>
      </c>
      <c r="AQ43" s="32">
        <v>0</v>
      </c>
    </row>
    <row r="44" spans="2:43">
      <c r="B44" s="47" t="s">
        <v>305</v>
      </c>
      <c r="C44" s="57" t="s">
        <v>306</v>
      </c>
      <c r="D44" s="57" t="s">
        <v>31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</row>
    <row r="45" spans="2:43">
      <c r="B45" s="47" t="s">
        <v>307</v>
      </c>
      <c r="C45" s="57" t="s">
        <v>308</v>
      </c>
      <c r="D45" s="57" t="s">
        <v>31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</row>
    <row r="46" spans="2:43">
      <c r="B46" s="47" t="s">
        <v>309</v>
      </c>
      <c r="C46" s="57" t="s">
        <v>310</v>
      </c>
      <c r="D46" s="57" t="s">
        <v>31</v>
      </c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</row>
    <row r="47" spans="2:43">
      <c r="B47" s="47" t="s">
        <v>311</v>
      </c>
      <c r="C47" s="57" t="s">
        <v>312</v>
      </c>
      <c r="D47" s="57" t="s">
        <v>31</v>
      </c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</row>
    <row r="48" spans="2:43">
      <c r="B48" s="52" t="s">
        <v>313</v>
      </c>
      <c r="C48" s="53" t="s">
        <v>314</v>
      </c>
      <c r="D48" s="53" t="s">
        <v>31</v>
      </c>
      <c r="E48" s="32">
        <v>1921.3448975299998</v>
      </c>
      <c r="F48" s="32">
        <v>1945.1132557099995</v>
      </c>
      <c r="G48" s="32">
        <v>2362.5714551400001</v>
      </c>
      <c r="H48" s="32">
        <v>2762.7076848000002</v>
      </c>
      <c r="I48" s="32">
        <v>2520.7162064899999</v>
      </c>
      <c r="J48" s="32">
        <v>2812.5596713800001</v>
      </c>
      <c r="K48" s="32">
        <v>2973.6314658299998</v>
      </c>
      <c r="L48" s="32">
        <v>2894.1365785100002</v>
      </c>
      <c r="M48" s="32">
        <v>3068.0634726200001</v>
      </c>
      <c r="N48" s="32">
        <v>3318.1206794300001</v>
      </c>
      <c r="O48" s="32">
        <v>3599.0624273199996</v>
      </c>
      <c r="P48" s="32">
        <v>3986.9912967</v>
      </c>
      <c r="Q48" s="32">
        <v>4243.7900013600001</v>
      </c>
      <c r="R48" s="32">
        <v>4338.9613006899999</v>
      </c>
      <c r="S48" s="32">
        <v>4535.7684297837041</v>
      </c>
      <c r="T48" s="32">
        <v>4580.6277657379042</v>
      </c>
      <c r="U48" s="32">
        <v>5846.1089583399998</v>
      </c>
      <c r="V48" s="32">
        <v>6037.4419897299995</v>
      </c>
      <c r="W48" s="32">
        <v>6229.9719985800002</v>
      </c>
      <c r="X48" s="32">
        <v>6678.0305701699999</v>
      </c>
      <c r="Y48" s="32">
        <v>5514.9253096024986</v>
      </c>
      <c r="Z48" s="32">
        <v>4479.8683478024996</v>
      </c>
      <c r="AA48" s="32">
        <v>5512.2395535099995</v>
      </c>
      <c r="AB48" s="32">
        <v>5937.7491071000004</v>
      </c>
      <c r="AC48" s="32">
        <v>5843.8880431899988</v>
      </c>
      <c r="AD48" s="32">
        <v>6359.083009226676</v>
      </c>
      <c r="AE48" s="32">
        <v>7274.3113792600088</v>
      </c>
      <c r="AF48" s="32">
        <v>6872.6070615500084</v>
      </c>
      <c r="AG48" s="32">
        <v>8715.9882709800004</v>
      </c>
      <c r="AH48" s="32">
        <v>6292.0174155699997</v>
      </c>
      <c r="AI48" s="32">
        <v>9046.6745741300019</v>
      </c>
      <c r="AJ48" s="32">
        <v>7895.2800689000005</v>
      </c>
      <c r="AK48" s="32">
        <v>9885.9444937400021</v>
      </c>
      <c r="AL48" s="32">
        <v>10060.465055400002</v>
      </c>
      <c r="AM48" s="32">
        <v>10513.235420659999</v>
      </c>
      <c r="AN48" s="32">
        <v>7182.6889990899999</v>
      </c>
      <c r="AO48" s="32">
        <v>11476.421931680001</v>
      </c>
      <c r="AP48" s="32">
        <v>11629.359459970001</v>
      </c>
      <c r="AQ48" s="32">
        <v>10952.156440860001</v>
      </c>
    </row>
    <row r="49" spans="2:43">
      <c r="B49" s="47" t="s">
        <v>315</v>
      </c>
      <c r="C49" s="57" t="s">
        <v>306</v>
      </c>
      <c r="D49" s="57" t="s">
        <v>31</v>
      </c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</row>
    <row r="50" spans="2:43">
      <c r="B50" s="47" t="s">
        <v>316</v>
      </c>
      <c r="C50" s="57" t="s">
        <v>308</v>
      </c>
      <c r="D50" s="57" t="s">
        <v>31</v>
      </c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</row>
    <row r="51" spans="2:43">
      <c r="B51" s="50" t="s">
        <v>317</v>
      </c>
      <c r="C51" s="61" t="s">
        <v>318</v>
      </c>
      <c r="D51" s="61" t="s">
        <v>31</v>
      </c>
      <c r="E51" s="32">
        <v>1921.3448975299998</v>
      </c>
      <c r="F51" s="32">
        <v>1945.1132557099995</v>
      </c>
      <c r="G51" s="32">
        <v>2362.5714551400001</v>
      </c>
      <c r="H51" s="32">
        <v>2762.7076848000002</v>
      </c>
      <c r="I51" s="32">
        <v>2520.7162064899999</v>
      </c>
      <c r="J51" s="32">
        <v>2812.5596713800001</v>
      </c>
      <c r="K51" s="32">
        <v>2973.6314658299998</v>
      </c>
      <c r="L51" s="32">
        <v>2894.1365785100002</v>
      </c>
      <c r="M51" s="32">
        <v>3068.0634726200001</v>
      </c>
      <c r="N51" s="32">
        <v>3318.1206794300001</v>
      </c>
      <c r="O51" s="32">
        <v>3599.0624273199996</v>
      </c>
      <c r="P51" s="32">
        <v>3986.9912967</v>
      </c>
      <c r="Q51" s="32">
        <v>4243.7900013600001</v>
      </c>
      <c r="R51" s="32">
        <v>4338.9613006899999</v>
      </c>
      <c r="S51" s="32">
        <v>4535.7684297837041</v>
      </c>
      <c r="T51" s="32">
        <v>4580.6277657379042</v>
      </c>
      <c r="U51" s="32">
        <v>5846.1089583399998</v>
      </c>
      <c r="V51" s="32">
        <v>6037.4419897299995</v>
      </c>
      <c r="W51" s="32">
        <v>6229.9719985800002</v>
      </c>
      <c r="X51" s="32">
        <v>6678.0305701699999</v>
      </c>
      <c r="Y51" s="32">
        <v>5514.9253096024986</v>
      </c>
      <c r="Z51" s="32">
        <v>4479.8683478024996</v>
      </c>
      <c r="AA51" s="32">
        <v>5512.2395535099995</v>
      </c>
      <c r="AB51" s="32">
        <v>5937.7491071000004</v>
      </c>
      <c r="AC51" s="32">
        <v>5843.8880431899988</v>
      </c>
      <c r="AD51" s="32">
        <v>6359.083009226676</v>
      </c>
      <c r="AE51" s="32">
        <v>7274.3113792600088</v>
      </c>
      <c r="AF51" s="32">
        <v>6872.6070615500084</v>
      </c>
      <c r="AG51" s="32">
        <v>8715.9882709800004</v>
      </c>
      <c r="AH51" s="32">
        <v>6292.0174155699997</v>
      </c>
      <c r="AI51" s="32">
        <v>9046.6745741300019</v>
      </c>
      <c r="AJ51" s="32">
        <v>7895.2800689000005</v>
      </c>
      <c r="AK51" s="32">
        <v>9885.9444937400021</v>
      </c>
      <c r="AL51" s="32">
        <v>10060.465055400002</v>
      </c>
      <c r="AM51" s="32">
        <v>10513.235420659999</v>
      </c>
      <c r="AN51" s="32">
        <v>7182.6889990899999</v>
      </c>
      <c r="AO51" s="32">
        <v>11476.421931680001</v>
      </c>
      <c r="AP51" s="32">
        <v>11629.359459970001</v>
      </c>
      <c r="AQ51" s="32">
        <v>10952.156440860001</v>
      </c>
    </row>
    <row r="52" spans="2:43">
      <c r="B52" s="52" t="s">
        <v>36</v>
      </c>
      <c r="C52" s="30" t="s">
        <v>319</v>
      </c>
      <c r="D52" s="30" t="s">
        <v>31</v>
      </c>
      <c r="E52" s="39">
        <v>2965.1313096600002</v>
      </c>
      <c r="F52" s="39">
        <v>3013.7769675100003</v>
      </c>
      <c r="G52" s="39">
        <v>2962.4197789</v>
      </c>
      <c r="H52" s="39">
        <v>3027.0341318900005</v>
      </c>
      <c r="I52" s="39">
        <v>3220.8100031700001</v>
      </c>
      <c r="J52" s="39">
        <v>3205.0799741700002</v>
      </c>
      <c r="K52" s="39">
        <v>3231.9755266999996</v>
      </c>
      <c r="L52" s="39">
        <v>3219.4500648900002</v>
      </c>
      <c r="M52" s="39">
        <v>2963.92135237</v>
      </c>
      <c r="N52" s="39">
        <v>2718.6214751100001</v>
      </c>
      <c r="O52" s="39">
        <v>2708.9949220100002</v>
      </c>
      <c r="P52" s="39">
        <v>2815.6812630100003</v>
      </c>
      <c r="Q52" s="39">
        <v>2783.2881370700002</v>
      </c>
      <c r="R52" s="39">
        <v>2844.61644634</v>
      </c>
      <c r="S52" s="39">
        <v>2767.486445</v>
      </c>
      <c r="T52" s="39">
        <v>2926.4597613499996</v>
      </c>
      <c r="U52" s="39">
        <v>3030.3625856500003</v>
      </c>
      <c r="V52" s="39">
        <v>3036.9307353300001</v>
      </c>
      <c r="W52" s="39">
        <v>3060.5050393299998</v>
      </c>
      <c r="X52" s="39">
        <v>3100.6399013299997</v>
      </c>
      <c r="Y52" s="39">
        <v>3129.3438449900009</v>
      </c>
      <c r="Z52" s="39">
        <v>3079.5930933300001</v>
      </c>
      <c r="AA52" s="39">
        <v>3553.0634693499997</v>
      </c>
      <c r="AB52" s="39">
        <v>4337.9335753000005</v>
      </c>
      <c r="AC52" s="39">
        <v>4413.8438469900002</v>
      </c>
      <c r="AD52" s="39">
        <v>4413.8438466600001</v>
      </c>
      <c r="AE52" s="39">
        <v>4413.8438466600001</v>
      </c>
      <c r="AF52" s="39">
        <v>4454.1781996600002</v>
      </c>
      <c r="AG52" s="39">
        <v>4291.05913547</v>
      </c>
      <c r="AH52" s="39">
        <v>5974.7307150700008</v>
      </c>
      <c r="AI52" s="39">
        <v>4480.9499894300006</v>
      </c>
      <c r="AJ52" s="39">
        <v>6496.7381331799997</v>
      </c>
      <c r="AK52" s="39">
        <v>4871.2521964899997</v>
      </c>
      <c r="AL52" s="39">
        <v>5196.7123069999998</v>
      </c>
      <c r="AM52" s="39">
        <v>5077.3797317899998</v>
      </c>
      <c r="AN52" s="39">
        <v>7131.6925536299996</v>
      </c>
      <c r="AO52" s="39">
        <v>5292.0899150100004</v>
      </c>
      <c r="AP52" s="39">
        <v>5386.2294881399994</v>
      </c>
      <c r="AQ52" s="39">
        <v>6317.9127909199988</v>
      </c>
    </row>
    <row r="53" spans="2:43">
      <c r="B53" s="52" t="s">
        <v>320</v>
      </c>
      <c r="C53" s="53" t="s">
        <v>321</v>
      </c>
      <c r="D53" s="53" t="s">
        <v>31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32">
        <v>0</v>
      </c>
      <c r="M53" s="32">
        <v>0</v>
      </c>
      <c r="N53" s="32">
        <v>0</v>
      </c>
      <c r="O53" s="32">
        <v>0</v>
      </c>
      <c r="P53" s="32">
        <v>0</v>
      </c>
      <c r="Q53" s="32">
        <v>0</v>
      </c>
      <c r="R53" s="32">
        <v>0</v>
      </c>
      <c r="S53" s="32">
        <v>0</v>
      </c>
      <c r="T53" s="32">
        <v>0</v>
      </c>
      <c r="U53" s="32">
        <v>0</v>
      </c>
      <c r="V53" s="32">
        <v>0</v>
      </c>
      <c r="W53" s="32">
        <v>0</v>
      </c>
      <c r="X53" s="32">
        <v>0</v>
      </c>
      <c r="Y53" s="32">
        <v>0</v>
      </c>
      <c r="Z53" s="32">
        <v>0</v>
      </c>
      <c r="AA53" s="32">
        <v>0</v>
      </c>
      <c r="AB53" s="32">
        <v>0</v>
      </c>
      <c r="AC53" s="32">
        <v>0</v>
      </c>
      <c r="AD53" s="32">
        <v>0</v>
      </c>
      <c r="AE53" s="32">
        <v>0</v>
      </c>
      <c r="AF53" s="32">
        <v>0</v>
      </c>
      <c r="AG53" s="32">
        <v>0</v>
      </c>
      <c r="AH53" s="32">
        <v>0</v>
      </c>
      <c r="AI53" s="32">
        <v>0</v>
      </c>
      <c r="AJ53" s="32">
        <v>0</v>
      </c>
      <c r="AK53" s="32">
        <v>0</v>
      </c>
      <c r="AL53" s="32">
        <v>0</v>
      </c>
      <c r="AM53" s="32">
        <v>0</v>
      </c>
      <c r="AN53" s="32">
        <v>0</v>
      </c>
      <c r="AO53" s="32">
        <v>0</v>
      </c>
      <c r="AP53" s="32">
        <v>0</v>
      </c>
      <c r="AQ53" s="32">
        <v>0</v>
      </c>
    </row>
    <row r="54" spans="2:43">
      <c r="B54" s="47" t="s">
        <v>322</v>
      </c>
      <c r="C54" s="57" t="s">
        <v>323</v>
      </c>
      <c r="D54" s="57" t="s">
        <v>31</v>
      </c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</row>
    <row r="55" spans="2:43">
      <c r="B55" s="47" t="s">
        <v>324</v>
      </c>
      <c r="C55" s="57" t="s">
        <v>325</v>
      </c>
      <c r="D55" s="57" t="s">
        <v>31</v>
      </c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</row>
    <row r="56" spans="2:43">
      <c r="B56" s="52" t="s">
        <v>326</v>
      </c>
      <c r="C56" s="53" t="s">
        <v>327</v>
      </c>
      <c r="D56" s="53" t="s">
        <v>31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32">
        <v>0</v>
      </c>
      <c r="M56" s="32">
        <v>0</v>
      </c>
      <c r="N56" s="32">
        <v>0</v>
      </c>
      <c r="O56" s="32">
        <v>0</v>
      </c>
      <c r="P56" s="32">
        <v>0</v>
      </c>
      <c r="Q56" s="32">
        <v>0</v>
      </c>
      <c r="R56" s="32">
        <v>0</v>
      </c>
      <c r="S56" s="32">
        <v>0</v>
      </c>
      <c r="T56" s="32">
        <v>0</v>
      </c>
      <c r="U56" s="32">
        <v>0</v>
      </c>
      <c r="V56" s="32">
        <v>0</v>
      </c>
      <c r="W56" s="32">
        <v>0</v>
      </c>
      <c r="X56" s="32">
        <v>0</v>
      </c>
      <c r="Y56" s="32">
        <v>0</v>
      </c>
      <c r="Z56" s="32">
        <v>0</v>
      </c>
      <c r="AA56" s="32">
        <v>0</v>
      </c>
      <c r="AB56" s="32">
        <v>0</v>
      </c>
      <c r="AC56" s="32">
        <v>0</v>
      </c>
      <c r="AD56" s="32">
        <v>0</v>
      </c>
      <c r="AE56" s="32">
        <v>0</v>
      </c>
      <c r="AF56" s="32">
        <v>0</v>
      </c>
      <c r="AG56" s="32">
        <v>0</v>
      </c>
      <c r="AH56" s="32">
        <v>0</v>
      </c>
      <c r="AI56" s="32">
        <v>0</v>
      </c>
      <c r="AJ56" s="32">
        <v>0</v>
      </c>
      <c r="AK56" s="32">
        <v>0</v>
      </c>
      <c r="AL56" s="32">
        <v>0</v>
      </c>
      <c r="AM56" s="32">
        <v>0</v>
      </c>
      <c r="AN56" s="32">
        <v>0</v>
      </c>
      <c r="AO56" s="32">
        <v>0</v>
      </c>
      <c r="AP56" s="32">
        <v>0</v>
      </c>
      <c r="AQ56" s="32">
        <v>0</v>
      </c>
    </row>
    <row r="57" spans="2:43">
      <c r="B57" s="47" t="s">
        <v>328</v>
      </c>
      <c r="C57" s="57" t="s">
        <v>329</v>
      </c>
      <c r="D57" s="57" t="s">
        <v>31</v>
      </c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</row>
    <row r="58" spans="2:43">
      <c r="B58" s="47" t="s">
        <v>330</v>
      </c>
      <c r="C58" s="57" t="s">
        <v>331</v>
      </c>
      <c r="D58" s="57" t="s">
        <v>31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</row>
    <row r="59" spans="2:43">
      <c r="B59" s="52" t="s">
        <v>332</v>
      </c>
      <c r="C59" s="53" t="s">
        <v>333</v>
      </c>
      <c r="D59" s="53" t="s">
        <v>31</v>
      </c>
      <c r="E59" s="39">
        <v>2965.1313096600002</v>
      </c>
      <c r="F59" s="39">
        <v>3013.7769675100003</v>
      </c>
      <c r="G59" s="39">
        <v>2962.4197789</v>
      </c>
      <c r="H59" s="39">
        <v>3027.0341318900005</v>
      </c>
      <c r="I59" s="39">
        <v>3220.8100031700001</v>
      </c>
      <c r="J59" s="39">
        <v>3205.0799741700002</v>
      </c>
      <c r="K59" s="39">
        <v>3231.9755266999996</v>
      </c>
      <c r="L59" s="39">
        <v>3219.4500648900002</v>
      </c>
      <c r="M59" s="39">
        <v>2963.92135237</v>
      </c>
      <c r="N59" s="39">
        <v>2718.6214751100001</v>
      </c>
      <c r="O59" s="39">
        <v>2708.9949220100002</v>
      </c>
      <c r="P59" s="39">
        <v>2815.6812630100003</v>
      </c>
      <c r="Q59" s="39">
        <v>2783.2881370700002</v>
      </c>
      <c r="R59" s="39">
        <v>2844.61644634</v>
      </c>
      <c r="S59" s="39">
        <v>2767.486445</v>
      </c>
      <c r="T59" s="39">
        <v>2926.4597613499996</v>
      </c>
      <c r="U59" s="39">
        <v>3030.3625856500003</v>
      </c>
      <c r="V59" s="39">
        <v>3036.9307353300001</v>
      </c>
      <c r="W59" s="39">
        <v>3060.5050393299998</v>
      </c>
      <c r="X59" s="39">
        <v>3100.6399013299997</v>
      </c>
      <c r="Y59" s="39">
        <v>3129.3438449900009</v>
      </c>
      <c r="Z59" s="39">
        <v>3079.5930933300001</v>
      </c>
      <c r="AA59" s="39">
        <v>3553.0634693499997</v>
      </c>
      <c r="AB59" s="39">
        <v>4337.9335753000005</v>
      </c>
      <c r="AC59" s="39">
        <v>4413.8438469900002</v>
      </c>
      <c r="AD59" s="39">
        <v>4413.8438466600001</v>
      </c>
      <c r="AE59" s="39">
        <v>4413.8438466600001</v>
      </c>
      <c r="AF59" s="39">
        <v>4454.1781996600002</v>
      </c>
      <c r="AG59" s="39">
        <v>4291.05913547</v>
      </c>
      <c r="AH59" s="39">
        <v>5974.7307150700008</v>
      </c>
      <c r="AI59" s="39">
        <v>4480.9499894300006</v>
      </c>
      <c r="AJ59" s="39">
        <v>6496.7381331799997</v>
      </c>
      <c r="AK59" s="39">
        <v>4871.2521964899997</v>
      </c>
      <c r="AL59" s="39">
        <v>5196.7123069999998</v>
      </c>
      <c r="AM59" s="39">
        <v>5077.3797317899998</v>
      </c>
      <c r="AN59" s="39">
        <v>7131.6925536299996</v>
      </c>
      <c r="AO59" s="39">
        <v>5292.0899150100004</v>
      </c>
      <c r="AP59" s="39">
        <v>5386.2294881399994</v>
      </c>
      <c r="AQ59" s="39">
        <v>6317.9127909199988</v>
      </c>
    </row>
    <row r="60" spans="2:43">
      <c r="B60" s="47" t="s">
        <v>334</v>
      </c>
      <c r="C60" s="57" t="s">
        <v>329</v>
      </c>
      <c r="D60" s="57" t="s">
        <v>31</v>
      </c>
      <c r="E60" s="32">
        <v>2965.1313096600002</v>
      </c>
      <c r="F60" s="32">
        <v>3013.7769675100003</v>
      </c>
      <c r="G60" s="32">
        <v>2962.4197789</v>
      </c>
      <c r="H60" s="32">
        <v>3020.0341318900005</v>
      </c>
      <c r="I60" s="32">
        <v>3220.8100031700001</v>
      </c>
      <c r="J60" s="32">
        <v>3205.0799741700002</v>
      </c>
      <c r="K60" s="32">
        <v>3231.9755266999996</v>
      </c>
      <c r="L60" s="32">
        <v>3219.4500648900002</v>
      </c>
      <c r="M60" s="32">
        <v>2963.92135237</v>
      </c>
      <c r="N60" s="32">
        <v>2718.6214751100001</v>
      </c>
      <c r="O60" s="32">
        <v>2708.9949220100002</v>
      </c>
      <c r="P60" s="32">
        <v>2813.6812630100003</v>
      </c>
      <c r="Q60" s="32">
        <v>2783.2881370700002</v>
      </c>
      <c r="R60" s="32">
        <v>2844.61644634</v>
      </c>
      <c r="S60" s="32">
        <v>2767.486445</v>
      </c>
      <c r="T60" s="32">
        <v>2925.2811413499994</v>
      </c>
      <c r="U60" s="32">
        <v>3030.3625856500003</v>
      </c>
      <c r="V60" s="32">
        <v>3036.9307353300001</v>
      </c>
      <c r="W60" s="32">
        <v>3060.5050393299998</v>
      </c>
      <c r="X60" s="32">
        <v>3100.6399013299997</v>
      </c>
      <c r="Y60" s="32">
        <v>3129.3438449900009</v>
      </c>
      <c r="Z60" s="32">
        <v>3079.5930933300001</v>
      </c>
      <c r="AA60" s="32">
        <v>3553.0634693499997</v>
      </c>
      <c r="AB60" s="32">
        <v>4337.9335753000005</v>
      </c>
      <c r="AC60" s="32">
        <v>4413.8438469900002</v>
      </c>
      <c r="AD60" s="32">
        <v>4413.8438466600001</v>
      </c>
      <c r="AE60" s="32">
        <v>4413.8438466600001</v>
      </c>
      <c r="AF60" s="32">
        <v>4454.1781996600002</v>
      </c>
      <c r="AG60" s="32">
        <v>4291.05913547</v>
      </c>
      <c r="AH60" s="32">
        <v>5974.7307150700008</v>
      </c>
      <c r="AI60" s="32">
        <v>4480.9499894300006</v>
      </c>
      <c r="AJ60" s="32">
        <v>6496.7381331799997</v>
      </c>
      <c r="AK60" s="32">
        <v>4871.2521964899997</v>
      </c>
      <c r="AL60" s="32">
        <v>5196.7123069999998</v>
      </c>
      <c r="AM60" s="32">
        <v>5077.3797317899998</v>
      </c>
      <c r="AN60" s="32">
        <v>7131.6925536299996</v>
      </c>
      <c r="AO60" s="32">
        <v>5292.0899150100004</v>
      </c>
      <c r="AP60" s="32">
        <v>5386.2294881399994</v>
      </c>
      <c r="AQ60" s="32">
        <v>6317.9127909199988</v>
      </c>
    </row>
    <row r="61" spans="2:43">
      <c r="B61" s="50" t="s">
        <v>335</v>
      </c>
      <c r="C61" s="61" t="s">
        <v>336</v>
      </c>
      <c r="D61" s="61" t="s">
        <v>31</v>
      </c>
      <c r="E61" s="32">
        <v>0</v>
      </c>
      <c r="F61" s="32">
        <v>0</v>
      </c>
      <c r="G61" s="32">
        <v>0</v>
      </c>
      <c r="H61" s="32">
        <v>7</v>
      </c>
      <c r="I61" s="32">
        <v>0</v>
      </c>
      <c r="J61" s="32">
        <v>0</v>
      </c>
      <c r="K61" s="32">
        <v>0</v>
      </c>
      <c r="L61" s="32">
        <v>0</v>
      </c>
      <c r="M61" s="32">
        <v>0</v>
      </c>
      <c r="N61" s="32">
        <v>0</v>
      </c>
      <c r="O61" s="32">
        <v>0</v>
      </c>
      <c r="P61" s="32">
        <v>2</v>
      </c>
      <c r="Q61" s="32">
        <v>0</v>
      </c>
      <c r="R61" s="32">
        <v>0</v>
      </c>
      <c r="S61" s="32">
        <v>0</v>
      </c>
      <c r="T61" s="32">
        <v>1.17862</v>
      </c>
      <c r="U61" s="32">
        <v>0</v>
      </c>
      <c r="V61" s="32">
        <v>0</v>
      </c>
      <c r="W61" s="32">
        <v>0</v>
      </c>
      <c r="X61" s="32">
        <v>0</v>
      </c>
      <c r="Y61" s="32">
        <v>0</v>
      </c>
      <c r="Z61" s="32">
        <v>0</v>
      </c>
      <c r="AA61" s="32">
        <v>0</v>
      </c>
      <c r="AB61" s="32">
        <v>0</v>
      </c>
      <c r="AC61" s="32">
        <v>0</v>
      </c>
      <c r="AD61" s="32">
        <v>0</v>
      </c>
      <c r="AE61" s="32">
        <v>0</v>
      </c>
      <c r="AF61" s="32">
        <v>0</v>
      </c>
      <c r="AG61" s="32">
        <v>0</v>
      </c>
      <c r="AH61" s="32">
        <v>0</v>
      </c>
      <c r="AI61" s="32">
        <v>0</v>
      </c>
      <c r="AJ61" s="32">
        <v>0</v>
      </c>
      <c r="AK61" s="32">
        <v>0</v>
      </c>
      <c r="AL61" s="32">
        <v>0</v>
      </c>
      <c r="AM61" s="32">
        <v>0</v>
      </c>
      <c r="AN61" s="32">
        <v>0</v>
      </c>
      <c r="AO61" s="32">
        <v>0</v>
      </c>
      <c r="AP61" s="32">
        <v>0</v>
      </c>
      <c r="AQ61" s="32">
        <v>0</v>
      </c>
    </row>
    <row r="62" spans="2:43">
      <c r="B62" s="52" t="s">
        <v>38</v>
      </c>
      <c r="C62" s="30" t="s">
        <v>337</v>
      </c>
      <c r="D62" s="30" t="s">
        <v>31</v>
      </c>
      <c r="E62" s="39">
        <v>731.7171747000001</v>
      </c>
      <c r="F62" s="39">
        <v>658.42834045999984</v>
      </c>
      <c r="G62" s="39">
        <v>795.95885002000023</v>
      </c>
      <c r="H62" s="39">
        <v>856.96473973999991</v>
      </c>
      <c r="I62" s="39">
        <v>907.26168772000005</v>
      </c>
      <c r="J62" s="39">
        <v>890.97101442999997</v>
      </c>
      <c r="K62" s="39">
        <v>1234.1828291699999</v>
      </c>
      <c r="L62" s="39">
        <v>958.67489790000002</v>
      </c>
      <c r="M62" s="39">
        <v>921.55400919363649</v>
      </c>
      <c r="N62" s="39">
        <v>1000.67505649</v>
      </c>
      <c r="O62" s="39">
        <v>1084.92373797</v>
      </c>
      <c r="P62" s="39">
        <v>1113.3370783600001</v>
      </c>
      <c r="Q62" s="39">
        <v>1097.105163964</v>
      </c>
      <c r="R62" s="39">
        <v>1197.1468563699998</v>
      </c>
      <c r="S62" s="39">
        <v>1157.8631670799996</v>
      </c>
      <c r="T62" s="39">
        <v>1414.4081828958183</v>
      </c>
      <c r="U62" s="39">
        <v>2161.8850764400004</v>
      </c>
      <c r="V62" s="39">
        <v>3000.3355210899999</v>
      </c>
      <c r="W62" s="39">
        <v>2213.3480315940001</v>
      </c>
      <c r="X62" s="39">
        <v>2343.5378690099997</v>
      </c>
      <c r="Y62" s="39">
        <v>1321.3167541100004</v>
      </c>
      <c r="Z62" s="39">
        <v>774.03182488000004</v>
      </c>
      <c r="AA62" s="39">
        <v>1150.2719518199999</v>
      </c>
      <c r="AB62" s="39">
        <v>1161.4974410799998</v>
      </c>
      <c r="AC62" s="39">
        <v>1060.9352949600011</v>
      </c>
      <c r="AD62" s="39">
        <v>1211.4970738200016</v>
      </c>
      <c r="AE62" s="39">
        <v>1339.3034340500001</v>
      </c>
      <c r="AF62" s="39">
        <v>1564.7346087800026</v>
      </c>
      <c r="AG62" s="39">
        <v>1340.59162947</v>
      </c>
      <c r="AH62" s="39">
        <v>1356.2060925599999</v>
      </c>
      <c r="AI62" s="39">
        <v>1770.2355684099998</v>
      </c>
      <c r="AJ62" s="39">
        <v>1719.4601879700001</v>
      </c>
      <c r="AK62" s="39">
        <v>2050.7681569400002</v>
      </c>
      <c r="AL62" s="39">
        <v>2266.7309887399988</v>
      </c>
      <c r="AM62" s="39">
        <v>2409.4137787999998</v>
      </c>
      <c r="AN62" s="39">
        <v>3974.9955008899997</v>
      </c>
      <c r="AO62" s="39">
        <v>2375.7664929800003</v>
      </c>
      <c r="AP62" s="39">
        <v>1928.2309020099997</v>
      </c>
      <c r="AQ62" s="39">
        <v>3314.2421271199905</v>
      </c>
    </row>
    <row r="63" spans="2:43">
      <c r="B63" s="52" t="s">
        <v>338</v>
      </c>
      <c r="C63" s="53" t="s">
        <v>339</v>
      </c>
      <c r="D63" s="53" t="s">
        <v>31</v>
      </c>
      <c r="E63" s="39">
        <v>495.42005367000002</v>
      </c>
      <c r="F63" s="39">
        <v>402.02388623000002</v>
      </c>
      <c r="G63" s="39">
        <v>554.43043647000002</v>
      </c>
      <c r="H63" s="39">
        <v>574.57836965000013</v>
      </c>
      <c r="I63" s="39">
        <v>647.55847603999996</v>
      </c>
      <c r="J63" s="39">
        <v>644.96622840000009</v>
      </c>
      <c r="K63" s="39">
        <v>684.73806195000009</v>
      </c>
      <c r="L63" s="39">
        <v>700.40564300999995</v>
      </c>
      <c r="M63" s="39">
        <v>717.6387265699999</v>
      </c>
      <c r="N63" s="39">
        <v>775.21464383999989</v>
      </c>
      <c r="O63" s="39">
        <v>877.24280348000002</v>
      </c>
      <c r="P63" s="39">
        <v>851.98826548</v>
      </c>
      <c r="Q63" s="39">
        <v>885.06966630999989</v>
      </c>
      <c r="R63" s="39">
        <v>919.16810362999991</v>
      </c>
      <c r="S63" s="39">
        <v>940.46499514000004</v>
      </c>
      <c r="T63" s="39">
        <v>1038.7714808036362</v>
      </c>
      <c r="U63" s="39">
        <v>1868.9090345299999</v>
      </c>
      <c r="V63" s="39">
        <v>2672.0050255100005</v>
      </c>
      <c r="W63" s="39">
        <v>1824.8894915899996</v>
      </c>
      <c r="X63" s="39">
        <v>1681.8395693</v>
      </c>
      <c r="Y63" s="39">
        <v>1056.5413131700002</v>
      </c>
      <c r="Z63" s="39">
        <v>497.58430440999996</v>
      </c>
      <c r="AA63" s="39">
        <v>902.81247665000001</v>
      </c>
      <c r="AB63" s="39">
        <v>840.38372871000001</v>
      </c>
      <c r="AC63" s="39">
        <v>763.10974725000005</v>
      </c>
      <c r="AD63" s="39">
        <v>913.54489753000007</v>
      </c>
      <c r="AE63" s="39">
        <v>1026.03633638</v>
      </c>
      <c r="AF63" s="39">
        <v>1191.47721217</v>
      </c>
      <c r="AG63" s="39">
        <v>940.11132942000006</v>
      </c>
      <c r="AH63" s="39">
        <v>1010.7190310499999</v>
      </c>
      <c r="AI63" s="39">
        <v>1094.5550812199999</v>
      </c>
      <c r="AJ63" s="39">
        <v>1112.21464715</v>
      </c>
      <c r="AK63" s="39">
        <v>1174.3331277699999</v>
      </c>
      <c r="AL63" s="39">
        <v>1233.8088803199998</v>
      </c>
      <c r="AM63" s="39">
        <v>1295.98584901</v>
      </c>
      <c r="AN63" s="39">
        <v>1261.67618748</v>
      </c>
      <c r="AO63" s="39">
        <v>1318.62558764</v>
      </c>
      <c r="AP63" s="39">
        <v>1391.25888169</v>
      </c>
      <c r="AQ63" s="39">
        <v>1461.1940185899998</v>
      </c>
    </row>
    <row r="64" spans="2:43">
      <c r="B64" s="47" t="s">
        <v>340</v>
      </c>
      <c r="C64" s="57" t="s">
        <v>341</v>
      </c>
      <c r="D64" s="57" t="s">
        <v>31</v>
      </c>
      <c r="E64" s="32">
        <v>0</v>
      </c>
      <c r="F64" s="32">
        <v>0</v>
      </c>
      <c r="G64" s="32">
        <v>0</v>
      </c>
      <c r="H64" s="32">
        <v>0</v>
      </c>
      <c r="I64" s="32">
        <v>0</v>
      </c>
      <c r="J64" s="32">
        <v>0</v>
      </c>
      <c r="K64" s="32">
        <v>0</v>
      </c>
      <c r="L64" s="32">
        <v>0</v>
      </c>
      <c r="M64" s="32">
        <v>0</v>
      </c>
      <c r="N64" s="32">
        <v>0</v>
      </c>
      <c r="O64" s="32">
        <v>0</v>
      </c>
      <c r="P64" s="32">
        <v>0</v>
      </c>
      <c r="Q64" s="32">
        <v>0</v>
      </c>
      <c r="R64" s="32">
        <v>0</v>
      </c>
      <c r="S64" s="32">
        <v>0</v>
      </c>
      <c r="T64" s="32">
        <v>0</v>
      </c>
      <c r="U64" s="32">
        <v>0</v>
      </c>
      <c r="V64" s="32">
        <v>0</v>
      </c>
      <c r="W64" s="32">
        <v>0</v>
      </c>
      <c r="X64" s="32">
        <v>0</v>
      </c>
      <c r="Y64" s="32">
        <v>0</v>
      </c>
      <c r="Z64" s="32">
        <v>0</v>
      </c>
      <c r="AA64" s="32">
        <v>0</v>
      </c>
      <c r="AB64" s="32">
        <v>0</v>
      </c>
      <c r="AC64" s="32">
        <v>0</v>
      </c>
      <c r="AD64" s="32">
        <v>0</v>
      </c>
      <c r="AE64" s="32">
        <v>0</v>
      </c>
      <c r="AF64" s="32">
        <v>0</v>
      </c>
      <c r="AG64" s="32">
        <v>0</v>
      </c>
      <c r="AH64" s="32">
        <v>0</v>
      </c>
      <c r="AI64" s="32">
        <v>0</v>
      </c>
      <c r="AJ64" s="32">
        <v>0</v>
      </c>
      <c r="AK64" s="32">
        <v>0</v>
      </c>
      <c r="AL64" s="32">
        <v>0</v>
      </c>
      <c r="AM64" s="32">
        <v>0</v>
      </c>
      <c r="AN64" s="32">
        <v>0</v>
      </c>
      <c r="AO64" s="32">
        <v>0</v>
      </c>
      <c r="AP64" s="32">
        <v>0</v>
      </c>
      <c r="AQ64" s="32">
        <v>0</v>
      </c>
    </row>
    <row r="65" spans="2:43">
      <c r="B65" s="47" t="s">
        <v>342</v>
      </c>
      <c r="C65" s="58" t="s">
        <v>343</v>
      </c>
      <c r="D65" s="58" t="s">
        <v>31</v>
      </c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</row>
    <row r="66" spans="2:43">
      <c r="B66" s="47" t="s">
        <v>344</v>
      </c>
      <c r="C66" s="58" t="s">
        <v>345</v>
      </c>
      <c r="D66" s="58" t="s">
        <v>31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</row>
    <row r="67" spans="2:43">
      <c r="B67" s="47" t="s">
        <v>346</v>
      </c>
      <c r="C67" s="58" t="s">
        <v>333</v>
      </c>
      <c r="D67" s="58" t="s">
        <v>31</v>
      </c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</row>
    <row r="68" spans="2:43">
      <c r="B68" s="47" t="s">
        <v>347</v>
      </c>
      <c r="C68" s="57" t="s">
        <v>348</v>
      </c>
      <c r="D68" s="57" t="s">
        <v>31</v>
      </c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</row>
    <row r="69" spans="2:43">
      <c r="B69" s="47" t="s">
        <v>349</v>
      </c>
      <c r="C69" s="57" t="s">
        <v>350</v>
      </c>
      <c r="D69" s="57" t="s">
        <v>31</v>
      </c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</row>
    <row r="70" spans="2:43">
      <c r="B70" s="47" t="s">
        <v>351</v>
      </c>
      <c r="C70" s="57" t="s">
        <v>352</v>
      </c>
      <c r="D70" s="57" t="s">
        <v>31</v>
      </c>
      <c r="E70" s="32">
        <v>495.42005367000002</v>
      </c>
      <c r="F70" s="32">
        <v>402.02388623000002</v>
      </c>
      <c r="G70" s="32">
        <v>554.43043647000002</v>
      </c>
      <c r="H70" s="32">
        <v>574.57836965000013</v>
      </c>
      <c r="I70" s="32">
        <v>647.55847603999996</v>
      </c>
      <c r="J70" s="32">
        <v>644.96622840000009</v>
      </c>
      <c r="K70" s="32">
        <v>684.73806195000009</v>
      </c>
      <c r="L70" s="32">
        <v>700.40564300999995</v>
      </c>
      <c r="M70" s="32">
        <v>717.6387265699999</v>
      </c>
      <c r="N70" s="32">
        <v>775.21464383999989</v>
      </c>
      <c r="O70" s="32">
        <v>877.24280348000002</v>
      </c>
      <c r="P70" s="32">
        <v>851.98826548</v>
      </c>
      <c r="Q70" s="32">
        <v>885.06966630999989</v>
      </c>
      <c r="R70" s="32">
        <v>919.16810362999991</v>
      </c>
      <c r="S70" s="32">
        <v>940.46499514000004</v>
      </c>
      <c r="T70" s="32">
        <v>1038.7714808036362</v>
      </c>
      <c r="U70" s="32">
        <v>1868.9090345299999</v>
      </c>
      <c r="V70" s="32">
        <v>2672.0050255100005</v>
      </c>
      <c r="W70" s="32">
        <v>1824.8894915899996</v>
      </c>
      <c r="X70" s="32">
        <v>1681.8395693</v>
      </c>
      <c r="Y70" s="32">
        <v>1056.5413131700002</v>
      </c>
      <c r="Z70" s="32">
        <v>497.58430440999996</v>
      </c>
      <c r="AA70" s="32">
        <v>902.81247665000001</v>
      </c>
      <c r="AB70" s="32">
        <v>840.38372871000001</v>
      </c>
      <c r="AC70" s="32">
        <v>763.10974725000005</v>
      </c>
      <c r="AD70" s="32">
        <v>913.54489753000007</v>
      </c>
      <c r="AE70" s="32">
        <v>1026.03633638</v>
      </c>
      <c r="AF70" s="32">
        <v>1191.47721217</v>
      </c>
      <c r="AG70" s="32">
        <v>940.11132942000006</v>
      </c>
      <c r="AH70" s="32">
        <v>1010.7190310499999</v>
      </c>
      <c r="AI70" s="32">
        <v>1094.5550812199999</v>
      </c>
      <c r="AJ70" s="32">
        <v>1112.21464715</v>
      </c>
      <c r="AK70" s="32">
        <v>1174.3331277699999</v>
      </c>
      <c r="AL70" s="32">
        <v>1233.8088803199998</v>
      </c>
      <c r="AM70" s="32">
        <v>1295.98584901</v>
      </c>
      <c r="AN70" s="32">
        <v>1261.67618748</v>
      </c>
      <c r="AO70" s="32">
        <v>1318.62558764</v>
      </c>
      <c r="AP70" s="32">
        <v>1391.25888169</v>
      </c>
      <c r="AQ70" s="32">
        <v>1461.1940185899998</v>
      </c>
    </row>
    <row r="71" spans="2:43">
      <c r="B71" s="47" t="s">
        <v>353</v>
      </c>
      <c r="C71" s="57" t="s">
        <v>354</v>
      </c>
      <c r="D71" s="57" t="s">
        <v>31</v>
      </c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</row>
    <row r="72" spans="2:43">
      <c r="B72" s="47" t="s">
        <v>355</v>
      </c>
      <c r="C72" s="57" t="s">
        <v>356</v>
      </c>
      <c r="D72" s="57" t="s">
        <v>31</v>
      </c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</row>
    <row r="73" spans="2:43">
      <c r="B73" s="52" t="s">
        <v>357</v>
      </c>
      <c r="C73" s="53" t="s">
        <v>358</v>
      </c>
      <c r="D73" s="53" t="s">
        <v>31</v>
      </c>
      <c r="E73" s="39">
        <v>0</v>
      </c>
      <c r="F73" s="39">
        <v>0</v>
      </c>
      <c r="G73" s="39">
        <v>0</v>
      </c>
      <c r="H73" s="39">
        <v>0</v>
      </c>
      <c r="I73" s="39">
        <v>0</v>
      </c>
      <c r="J73" s="39">
        <v>0</v>
      </c>
      <c r="K73" s="39">
        <v>0</v>
      </c>
      <c r="L73" s="39">
        <v>0</v>
      </c>
      <c r="M73" s="39">
        <v>0</v>
      </c>
      <c r="N73" s="39">
        <v>0</v>
      </c>
      <c r="O73" s="39">
        <v>0</v>
      </c>
      <c r="P73" s="39">
        <v>0</v>
      </c>
      <c r="Q73" s="39">
        <v>0</v>
      </c>
      <c r="R73" s="39">
        <v>0</v>
      </c>
      <c r="S73" s="39">
        <v>4535.7684297837041</v>
      </c>
      <c r="T73" s="39">
        <v>0</v>
      </c>
      <c r="U73" s="39">
        <v>0</v>
      </c>
      <c r="V73" s="39">
        <v>0</v>
      </c>
      <c r="W73" s="39">
        <v>0</v>
      </c>
      <c r="X73" s="39">
        <v>0</v>
      </c>
      <c r="Y73" s="39">
        <v>0</v>
      </c>
      <c r="Z73" s="39">
        <v>0</v>
      </c>
      <c r="AA73" s="39">
        <v>0</v>
      </c>
      <c r="AB73" s="39">
        <v>0</v>
      </c>
      <c r="AC73" s="39">
        <v>0</v>
      </c>
      <c r="AD73" s="39">
        <v>0</v>
      </c>
      <c r="AE73" s="39">
        <v>0</v>
      </c>
      <c r="AF73" s="39">
        <v>0</v>
      </c>
      <c r="AG73" s="39">
        <v>0</v>
      </c>
      <c r="AH73" s="39">
        <v>0</v>
      </c>
      <c r="AI73" s="39">
        <v>0</v>
      </c>
      <c r="AJ73" s="39">
        <v>0</v>
      </c>
      <c r="AK73" s="39">
        <v>0</v>
      </c>
      <c r="AL73" s="39">
        <v>10060.465055400002</v>
      </c>
      <c r="AM73" s="39">
        <v>0</v>
      </c>
      <c r="AN73" s="39">
        <v>0</v>
      </c>
      <c r="AO73" s="39">
        <v>0</v>
      </c>
      <c r="AP73" s="39">
        <v>0</v>
      </c>
      <c r="AQ73" s="39">
        <v>0</v>
      </c>
    </row>
    <row r="74" spans="2:43">
      <c r="B74" s="47" t="s">
        <v>359</v>
      </c>
      <c r="C74" s="57" t="s">
        <v>360</v>
      </c>
      <c r="D74" s="57" t="s">
        <v>31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</row>
    <row r="75" spans="2:43">
      <c r="B75" s="47" t="s">
        <v>361</v>
      </c>
      <c r="C75" s="57" t="s">
        <v>362</v>
      </c>
      <c r="D75" s="57" t="s">
        <v>31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</row>
    <row r="76" spans="2:43">
      <c r="B76" s="47" t="s">
        <v>363</v>
      </c>
      <c r="C76" s="57" t="s">
        <v>364</v>
      </c>
      <c r="D76" s="57" t="s">
        <v>31</v>
      </c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</row>
    <row r="77" spans="2:43">
      <c r="B77" s="47" t="s">
        <v>365</v>
      </c>
      <c r="C77" s="57" t="s">
        <v>366</v>
      </c>
      <c r="D77" s="57" t="s">
        <v>31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32">
        <v>0</v>
      </c>
      <c r="L77" s="32">
        <v>0</v>
      </c>
      <c r="M77" s="32">
        <v>0</v>
      </c>
      <c r="N77" s="32">
        <v>0</v>
      </c>
      <c r="O77" s="32">
        <v>0</v>
      </c>
      <c r="P77" s="32">
        <v>0</v>
      </c>
      <c r="Q77" s="32">
        <v>0</v>
      </c>
      <c r="R77" s="32">
        <v>0</v>
      </c>
      <c r="S77" s="32">
        <v>4535.7684297837041</v>
      </c>
      <c r="T77" s="32">
        <v>0</v>
      </c>
      <c r="U77" s="32">
        <v>0</v>
      </c>
      <c r="V77" s="32">
        <v>0</v>
      </c>
      <c r="W77" s="32">
        <v>0</v>
      </c>
      <c r="X77" s="32">
        <v>0</v>
      </c>
      <c r="Y77" s="32">
        <v>0</v>
      </c>
      <c r="Z77" s="32">
        <v>0</v>
      </c>
      <c r="AA77" s="32">
        <v>0</v>
      </c>
      <c r="AB77" s="32">
        <v>0</v>
      </c>
      <c r="AC77" s="32">
        <v>0</v>
      </c>
      <c r="AD77" s="32">
        <v>0</v>
      </c>
      <c r="AE77" s="32">
        <v>0</v>
      </c>
      <c r="AF77" s="32">
        <v>0</v>
      </c>
      <c r="AG77" s="32">
        <v>0</v>
      </c>
      <c r="AH77" s="32">
        <v>0</v>
      </c>
      <c r="AI77" s="32">
        <v>0</v>
      </c>
      <c r="AJ77" s="32">
        <v>0</v>
      </c>
      <c r="AK77" s="32">
        <v>0</v>
      </c>
      <c r="AL77" s="32">
        <v>10060.465055400002</v>
      </c>
      <c r="AM77" s="32">
        <v>0</v>
      </c>
      <c r="AN77" s="32">
        <v>0</v>
      </c>
      <c r="AO77" s="32">
        <v>0</v>
      </c>
      <c r="AP77" s="32">
        <v>0</v>
      </c>
      <c r="AQ77" s="32">
        <v>0</v>
      </c>
    </row>
    <row r="78" spans="2:43">
      <c r="B78" s="52" t="s">
        <v>367</v>
      </c>
      <c r="C78" s="53" t="s">
        <v>368</v>
      </c>
      <c r="D78" s="53" t="s">
        <v>31</v>
      </c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</row>
    <row r="79" spans="2:43">
      <c r="B79" s="52" t="s">
        <v>369</v>
      </c>
      <c r="C79" s="53" t="s">
        <v>370</v>
      </c>
      <c r="D79" s="53" t="s">
        <v>31</v>
      </c>
      <c r="E79" s="39">
        <v>236.29712103000008</v>
      </c>
      <c r="F79" s="39">
        <v>256.40445422999983</v>
      </c>
      <c r="G79" s="39">
        <v>241.52841355000021</v>
      </c>
      <c r="H79" s="39">
        <v>282.38637008999979</v>
      </c>
      <c r="I79" s="39">
        <v>259.70321168000009</v>
      </c>
      <c r="J79" s="39">
        <v>246.00478602999988</v>
      </c>
      <c r="K79" s="39">
        <v>549.44476721999979</v>
      </c>
      <c r="L79" s="39">
        <v>258.26925489000007</v>
      </c>
      <c r="M79" s="39">
        <v>203.91528262363659</v>
      </c>
      <c r="N79" s="39">
        <v>225.46041265000008</v>
      </c>
      <c r="O79" s="39">
        <v>207.68093449000003</v>
      </c>
      <c r="P79" s="39">
        <v>261.34881288000008</v>
      </c>
      <c r="Q79" s="39">
        <v>212.0354976540001</v>
      </c>
      <c r="R79" s="39">
        <v>277.97875273999989</v>
      </c>
      <c r="S79" s="39">
        <v>-4318.3702578437042</v>
      </c>
      <c r="T79" s="39">
        <v>375.63670209218208</v>
      </c>
      <c r="U79" s="39">
        <v>292.9760419100005</v>
      </c>
      <c r="V79" s="39">
        <v>328.33049557999948</v>
      </c>
      <c r="W79" s="39">
        <v>388.4585400040005</v>
      </c>
      <c r="X79" s="39">
        <v>661.69829970999967</v>
      </c>
      <c r="Y79" s="39">
        <v>264.77544094000018</v>
      </c>
      <c r="Z79" s="39">
        <v>276.44752047000009</v>
      </c>
      <c r="AA79" s="39">
        <v>247.45947516999991</v>
      </c>
      <c r="AB79" s="39">
        <v>321.1137123699998</v>
      </c>
      <c r="AC79" s="39">
        <v>297.82554771000105</v>
      </c>
      <c r="AD79" s="39">
        <v>297.95217629000149</v>
      </c>
      <c r="AE79" s="39">
        <v>313.26709767000011</v>
      </c>
      <c r="AF79" s="39">
        <v>373.25739661000262</v>
      </c>
      <c r="AG79" s="39">
        <v>400.48030004999998</v>
      </c>
      <c r="AH79" s="39">
        <v>345.48706150999999</v>
      </c>
      <c r="AI79" s="39">
        <v>675.68048718999989</v>
      </c>
      <c r="AJ79" s="39">
        <v>607.24554082000009</v>
      </c>
      <c r="AK79" s="39">
        <v>876.43502917000023</v>
      </c>
      <c r="AL79" s="39">
        <v>-9027.5429469800019</v>
      </c>
      <c r="AM79" s="39">
        <v>1113.4279297899998</v>
      </c>
      <c r="AN79" s="39">
        <v>2713.3193134099997</v>
      </c>
      <c r="AO79" s="39">
        <v>1057.1409053400002</v>
      </c>
      <c r="AP79" s="39">
        <v>536.97202031999973</v>
      </c>
      <c r="AQ79" s="39">
        <v>1853.0481085299907</v>
      </c>
    </row>
    <row r="80" spans="2:43">
      <c r="B80" s="47" t="s">
        <v>371</v>
      </c>
      <c r="C80" s="57" t="s">
        <v>329</v>
      </c>
      <c r="D80" s="57" t="s">
        <v>31</v>
      </c>
      <c r="E80" s="39">
        <v>236.29712103000008</v>
      </c>
      <c r="F80" s="39">
        <v>256.40445422999983</v>
      </c>
      <c r="G80" s="39">
        <v>241.52841355000021</v>
      </c>
      <c r="H80" s="39">
        <v>282.38637008999979</v>
      </c>
      <c r="I80" s="39">
        <v>259.70321168000009</v>
      </c>
      <c r="J80" s="39">
        <v>246.00478602999988</v>
      </c>
      <c r="K80" s="39">
        <v>549.44476721999979</v>
      </c>
      <c r="L80" s="39">
        <v>258.26925489000007</v>
      </c>
      <c r="M80" s="39">
        <v>203.91528262363659</v>
      </c>
      <c r="N80" s="39">
        <v>225.46041265000008</v>
      </c>
      <c r="O80" s="39">
        <v>207.68093449000003</v>
      </c>
      <c r="P80" s="39">
        <v>261.34881288000008</v>
      </c>
      <c r="Q80" s="39">
        <v>212.0354976540001</v>
      </c>
      <c r="R80" s="39">
        <v>277.97875273999989</v>
      </c>
      <c r="S80" s="39">
        <v>-4318.3702578437042</v>
      </c>
      <c r="T80" s="39">
        <v>375.63670209218208</v>
      </c>
      <c r="U80" s="39">
        <v>292.9760419100005</v>
      </c>
      <c r="V80" s="39">
        <v>328.33049557999948</v>
      </c>
      <c r="W80" s="39">
        <v>388.4585400040005</v>
      </c>
      <c r="X80" s="39">
        <v>661.69829970999967</v>
      </c>
      <c r="Y80" s="39">
        <v>264.77544094000018</v>
      </c>
      <c r="Z80" s="39">
        <v>276.44752047000009</v>
      </c>
      <c r="AA80" s="39">
        <v>247.45947516999991</v>
      </c>
      <c r="AB80" s="39">
        <v>321.1137123699998</v>
      </c>
      <c r="AC80" s="39">
        <v>297.82554771000105</v>
      </c>
      <c r="AD80" s="39">
        <v>297.95217629000149</v>
      </c>
      <c r="AE80" s="39">
        <v>313.26709767000011</v>
      </c>
      <c r="AF80" s="39">
        <v>373.25739661000262</v>
      </c>
      <c r="AG80" s="39">
        <v>400.48030004999998</v>
      </c>
      <c r="AH80" s="39">
        <v>345.48706150999999</v>
      </c>
      <c r="AI80" s="39">
        <v>675.68048718999989</v>
      </c>
      <c r="AJ80" s="39">
        <v>607.24554082000009</v>
      </c>
      <c r="AK80" s="39">
        <v>876.43502917000023</v>
      </c>
      <c r="AL80" s="39">
        <v>-9027.5429469800019</v>
      </c>
      <c r="AM80" s="39">
        <v>1113.4279297899998</v>
      </c>
      <c r="AN80" s="39">
        <v>2713.3193134099997</v>
      </c>
      <c r="AO80" s="39">
        <v>1057.1409053400002</v>
      </c>
      <c r="AP80" s="39">
        <v>536.97202031999973</v>
      </c>
      <c r="AQ80" s="39">
        <v>1853.0481085299907</v>
      </c>
    </row>
    <row r="81" spans="2:43">
      <c r="B81" s="47" t="s">
        <v>372</v>
      </c>
      <c r="C81" s="58" t="s">
        <v>373</v>
      </c>
      <c r="D81" s="58" t="s">
        <v>31</v>
      </c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</row>
    <row r="82" spans="2:43">
      <c r="B82" s="47" t="s">
        <v>374</v>
      </c>
      <c r="C82" s="58" t="s">
        <v>375</v>
      </c>
      <c r="D82" s="58" t="s">
        <v>31</v>
      </c>
      <c r="E82" s="32">
        <v>236.29712103000008</v>
      </c>
      <c r="F82" s="32">
        <v>256.40445422999983</v>
      </c>
      <c r="G82" s="32">
        <v>241.52841355000021</v>
      </c>
      <c r="H82" s="32">
        <v>282.38637008999979</v>
      </c>
      <c r="I82" s="32">
        <v>259.70321168000009</v>
      </c>
      <c r="J82" s="32">
        <v>246.00478602999988</v>
      </c>
      <c r="K82" s="32">
        <v>549.44476721999979</v>
      </c>
      <c r="L82" s="32">
        <v>258.26925489000007</v>
      </c>
      <c r="M82" s="32">
        <v>203.91528262363659</v>
      </c>
      <c r="N82" s="32">
        <v>225.46041265000008</v>
      </c>
      <c r="O82" s="32">
        <v>207.68093449000003</v>
      </c>
      <c r="P82" s="32">
        <v>261.34881288000008</v>
      </c>
      <c r="Q82" s="32">
        <v>212.0354976540001</v>
      </c>
      <c r="R82" s="32">
        <v>277.97875273999989</v>
      </c>
      <c r="S82" s="32">
        <v>-4318.3702578437042</v>
      </c>
      <c r="T82" s="32">
        <v>375.63670209218208</v>
      </c>
      <c r="U82" s="32">
        <v>292.9760419100005</v>
      </c>
      <c r="V82" s="32">
        <v>328.33049557999948</v>
      </c>
      <c r="W82" s="32">
        <v>388.4585400040005</v>
      </c>
      <c r="X82" s="32">
        <v>661.69829970999967</v>
      </c>
      <c r="Y82" s="32">
        <v>264.77544094000018</v>
      </c>
      <c r="Z82" s="32">
        <v>276.44752047000009</v>
      </c>
      <c r="AA82" s="32">
        <v>247.45947516999991</v>
      </c>
      <c r="AB82" s="32">
        <v>321.1137123699998</v>
      </c>
      <c r="AC82" s="32">
        <v>297.82554771000105</v>
      </c>
      <c r="AD82" s="32">
        <v>297.95217629000149</v>
      </c>
      <c r="AE82" s="32">
        <v>313.26709767000011</v>
      </c>
      <c r="AF82" s="32">
        <v>373.25739661000262</v>
      </c>
      <c r="AG82" s="32">
        <v>400.48030004999998</v>
      </c>
      <c r="AH82" s="32">
        <v>345.48706150999999</v>
      </c>
      <c r="AI82" s="32">
        <v>675.68048718999989</v>
      </c>
      <c r="AJ82" s="32">
        <v>607.24554082000009</v>
      </c>
      <c r="AK82" s="32">
        <v>876.43502917000023</v>
      </c>
      <c r="AL82" s="32">
        <v>-9027.5429469800019</v>
      </c>
      <c r="AM82" s="32">
        <v>1113.4279297899998</v>
      </c>
      <c r="AN82" s="32">
        <v>2713.3193134099997</v>
      </c>
      <c r="AO82" s="32">
        <v>1057.1409053400002</v>
      </c>
      <c r="AP82" s="32">
        <v>536.97202031999973</v>
      </c>
      <c r="AQ82" s="32">
        <v>1853.0481085299907</v>
      </c>
    </row>
    <row r="83" spans="2:43">
      <c r="B83" s="47" t="s">
        <v>376</v>
      </c>
      <c r="C83" s="57" t="s">
        <v>377</v>
      </c>
      <c r="D83" s="57" t="s">
        <v>31</v>
      </c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</row>
    <row r="84" spans="2:43" ht="21">
      <c r="B84" s="52" t="s">
        <v>378</v>
      </c>
      <c r="C84" s="62" t="s">
        <v>379</v>
      </c>
      <c r="D84" s="62" t="s">
        <v>31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32">
        <v>0</v>
      </c>
      <c r="L84" s="32">
        <v>0</v>
      </c>
      <c r="M84" s="32">
        <v>0</v>
      </c>
      <c r="N84" s="32">
        <v>0</v>
      </c>
      <c r="O84" s="32">
        <v>0</v>
      </c>
      <c r="P84" s="32">
        <v>0</v>
      </c>
      <c r="Q84" s="32">
        <v>0</v>
      </c>
      <c r="R84" s="32">
        <v>0</v>
      </c>
      <c r="S84" s="32">
        <v>0</v>
      </c>
      <c r="T84" s="32">
        <v>0</v>
      </c>
      <c r="U84" s="32">
        <v>0</v>
      </c>
      <c r="V84" s="32">
        <v>0</v>
      </c>
      <c r="W84" s="32">
        <v>0</v>
      </c>
      <c r="X84" s="32">
        <v>0</v>
      </c>
      <c r="Y84" s="32">
        <v>0</v>
      </c>
      <c r="Z84" s="32">
        <v>0</v>
      </c>
      <c r="AA84" s="32">
        <v>0</v>
      </c>
      <c r="AB84" s="32">
        <v>0</v>
      </c>
      <c r="AC84" s="32">
        <v>0</v>
      </c>
      <c r="AD84" s="32">
        <v>0</v>
      </c>
      <c r="AE84" s="32">
        <v>0</v>
      </c>
      <c r="AF84" s="32">
        <v>0</v>
      </c>
      <c r="AG84" s="32">
        <v>0</v>
      </c>
      <c r="AH84" s="32">
        <v>0</v>
      </c>
      <c r="AI84" s="32">
        <v>0</v>
      </c>
      <c r="AJ84" s="32">
        <v>0</v>
      </c>
      <c r="AK84" s="32">
        <v>0</v>
      </c>
      <c r="AL84" s="32">
        <v>0</v>
      </c>
      <c r="AM84" s="32">
        <v>0</v>
      </c>
      <c r="AN84" s="32">
        <v>0</v>
      </c>
      <c r="AO84" s="32">
        <v>0</v>
      </c>
      <c r="AP84" s="32">
        <v>0</v>
      </c>
      <c r="AQ84" s="32">
        <v>0</v>
      </c>
    </row>
    <row r="85" spans="2:43">
      <c r="B85" s="47" t="s">
        <v>380</v>
      </c>
      <c r="C85" s="57" t="s">
        <v>381</v>
      </c>
      <c r="D85" s="57" t="s">
        <v>31</v>
      </c>
      <c r="E85" s="32">
        <v>0</v>
      </c>
      <c r="F85" s="32">
        <v>0</v>
      </c>
      <c r="G85" s="32">
        <v>0</v>
      </c>
      <c r="H85" s="32">
        <v>0</v>
      </c>
      <c r="I85" s="32">
        <v>0</v>
      </c>
      <c r="J85" s="32">
        <v>0</v>
      </c>
      <c r="K85" s="32">
        <v>0</v>
      </c>
      <c r="L85" s="32">
        <v>0</v>
      </c>
      <c r="M85" s="32">
        <v>0</v>
      </c>
      <c r="N85" s="32">
        <v>0</v>
      </c>
      <c r="O85" s="32">
        <v>0</v>
      </c>
      <c r="P85" s="32">
        <v>0</v>
      </c>
      <c r="Q85" s="32">
        <v>0</v>
      </c>
      <c r="R85" s="32">
        <v>0</v>
      </c>
      <c r="S85" s="32">
        <v>0</v>
      </c>
      <c r="T85" s="32">
        <v>0</v>
      </c>
      <c r="U85" s="32">
        <v>0</v>
      </c>
      <c r="V85" s="32">
        <v>0</v>
      </c>
      <c r="W85" s="32">
        <v>0</v>
      </c>
      <c r="X85" s="32">
        <v>0</v>
      </c>
      <c r="Y85" s="32">
        <v>0</v>
      </c>
      <c r="Z85" s="32">
        <v>0</v>
      </c>
      <c r="AA85" s="32">
        <v>0</v>
      </c>
      <c r="AB85" s="32">
        <v>0</v>
      </c>
      <c r="AC85" s="32">
        <v>0</v>
      </c>
      <c r="AD85" s="32">
        <v>0</v>
      </c>
      <c r="AE85" s="32">
        <v>0</v>
      </c>
      <c r="AF85" s="32">
        <v>0</v>
      </c>
      <c r="AG85" s="32">
        <v>0</v>
      </c>
      <c r="AH85" s="32">
        <v>0</v>
      </c>
      <c r="AI85" s="32">
        <v>0</v>
      </c>
      <c r="AJ85" s="32">
        <v>0</v>
      </c>
      <c r="AK85" s="32">
        <v>0</v>
      </c>
      <c r="AL85" s="32">
        <v>0</v>
      </c>
      <c r="AM85" s="32">
        <v>0</v>
      </c>
      <c r="AN85" s="32">
        <v>0</v>
      </c>
      <c r="AO85" s="32">
        <v>0</v>
      </c>
      <c r="AP85" s="32">
        <v>0</v>
      </c>
      <c r="AQ85" s="32">
        <v>0</v>
      </c>
    </row>
    <row r="86" spans="2:43">
      <c r="B86" s="47" t="s">
        <v>382</v>
      </c>
      <c r="C86" s="58" t="s">
        <v>383</v>
      </c>
      <c r="D86" s="58" t="s">
        <v>31</v>
      </c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</row>
    <row r="87" spans="2:43">
      <c r="B87" s="47" t="s">
        <v>384</v>
      </c>
      <c r="C87" s="58" t="s">
        <v>385</v>
      </c>
      <c r="D87" s="58" t="s">
        <v>31</v>
      </c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</row>
    <row r="88" spans="2:43">
      <c r="B88" s="47" t="s">
        <v>386</v>
      </c>
      <c r="C88" s="58" t="s">
        <v>387</v>
      </c>
      <c r="D88" s="58" t="s">
        <v>31</v>
      </c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</row>
    <row r="89" spans="2:43">
      <c r="B89" s="55" t="s">
        <v>149</v>
      </c>
      <c r="C89" s="79" t="s">
        <v>150</v>
      </c>
      <c r="D89" s="79" t="s">
        <v>31</v>
      </c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</row>
  </sheetData>
  <mergeCells count="13">
    <mergeCell ref="AO6:AQ6"/>
    <mergeCell ref="E3:AN3"/>
    <mergeCell ref="E2:AN2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E4:AN5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Q53"/>
  <sheetViews>
    <sheetView showGridLines="0" zoomScale="130" zoomScaleNormal="130" workbookViewId="0">
      <pane xSplit="4" ySplit="1" topLeftCell="AI2" activePane="bottomRight" state="frozen"/>
      <selection activeCell="A6" sqref="A6"/>
      <selection pane="topRight" activeCell="A6" sqref="A6"/>
      <selection pane="bottomLeft" activeCell="A6" sqref="A6"/>
      <selection pane="bottomRight" sqref="A1:XFD1048576"/>
    </sheetView>
  </sheetViews>
  <sheetFormatPr defaultColWidth="11.42578125" defaultRowHeight="15"/>
  <cols>
    <col min="1" max="1" width="2.28515625" customWidth="1"/>
    <col min="3" max="3" width="64.28515625" customWidth="1"/>
    <col min="5" max="16" width="11.42578125" style="27" customWidth="1"/>
    <col min="17" max="23" width="11.42578125" style="27"/>
  </cols>
  <sheetData>
    <row r="1" spans="2:43">
      <c r="B1" s="12" t="s">
        <v>25</v>
      </c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</row>
    <row r="2" spans="2:43" ht="15.75">
      <c r="B2" s="28" t="s">
        <v>26</v>
      </c>
      <c r="C2" s="29"/>
      <c r="D2" s="30"/>
      <c r="E2" s="107" t="s">
        <v>278</v>
      </c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93"/>
      <c r="AP2" s="93"/>
      <c r="AQ2" s="93"/>
    </row>
    <row r="3" spans="2:43" ht="15.75">
      <c r="B3" s="28" t="s">
        <v>151</v>
      </c>
      <c r="C3" s="31"/>
      <c r="D3" s="22"/>
      <c r="E3" s="107" t="s">
        <v>505</v>
      </c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93"/>
      <c r="AP3" s="93"/>
      <c r="AQ3" s="93"/>
    </row>
    <row r="4" spans="2:43" ht="15" customHeight="1">
      <c r="B4" s="19"/>
      <c r="C4" s="20"/>
      <c r="D4" s="21"/>
      <c r="E4" s="108" t="s">
        <v>276</v>
      </c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93"/>
      <c r="AP4" s="93"/>
      <c r="AQ4" s="93"/>
    </row>
    <row r="5" spans="2:43" ht="15" customHeight="1">
      <c r="B5" s="110" t="s">
        <v>152</v>
      </c>
      <c r="C5" s="111"/>
      <c r="D5" s="22"/>
      <c r="E5" s="108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93"/>
      <c r="AP5" s="93"/>
      <c r="AQ5" s="93"/>
    </row>
    <row r="6" spans="2:43">
      <c r="B6" s="110"/>
      <c r="C6" s="111"/>
      <c r="D6" s="22"/>
      <c r="E6" s="99">
        <v>2015</v>
      </c>
      <c r="F6" s="100"/>
      <c r="G6" s="100"/>
      <c r="H6" s="101"/>
      <c r="I6" s="99">
        <v>2016</v>
      </c>
      <c r="J6" s="100"/>
      <c r="K6" s="100"/>
      <c r="L6" s="101"/>
      <c r="M6" s="99">
        <v>2017</v>
      </c>
      <c r="N6" s="100"/>
      <c r="O6" s="100"/>
      <c r="P6" s="101"/>
      <c r="Q6" s="99">
        <v>2018</v>
      </c>
      <c r="R6" s="100"/>
      <c r="S6" s="100"/>
      <c r="T6" s="101"/>
      <c r="U6" s="99">
        <v>2019</v>
      </c>
      <c r="V6" s="100"/>
      <c r="W6" s="100"/>
      <c r="X6" s="101"/>
      <c r="Y6" s="99">
        <v>2020</v>
      </c>
      <c r="Z6" s="100"/>
      <c r="AA6" s="100"/>
      <c r="AB6" s="101"/>
      <c r="AC6" s="99">
        <v>2021</v>
      </c>
      <c r="AD6" s="100"/>
      <c r="AE6" s="100"/>
      <c r="AF6" s="101"/>
      <c r="AG6" s="99">
        <v>2022</v>
      </c>
      <c r="AH6" s="100"/>
      <c r="AI6" s="100"/>
      <c r="AJ6" s="101"/>
      <c r="AK6" s="99">
        <v>2023</v>
      </c>
      <c r="AL6" s="100"/>
      <c r="AM6" s="100"/>
      <c r="AN6" s="101"/>
      <c r="AO6" s="99">
        <v>2024</v>
      </c>
      <c r="AP6" s="100"/>
      <c r="AQ6" s="101"/>
    </row>
    <row r="7" spans="2:43">
      <c r="B7" s="40"/>
      <c r="C7" s="41"/>
      <c r="D7" s="22"/>
      <c r="E7" s="89" t="s">
        <v>500</v>
      </c>
      <c r="F7" s="89" t="s">
        <v>501</v>
      </c>
      <c r="G7" s="89" t="s">
        <v>502</v>
      </c>
      <c r="H7" s="89" t="s">
        <v>503</v>
      </c>
      <c r="I7" s="89" t="s">
        <v>500</v>
      </c>
      <c r="J7" s="89" t="s">
        <v>501</v>
      </c>
      <c r="K7" s="89" t="s">
        <v>502</v>
      </c>
      <c r="L7" s="89" t="s">
        <v>503</v>
      </c>
      <c r="M7" s="89" t="s">
        <v>500</v>
      </c>
      <c r="N7" s="89" t="s">
        <v>501</v>
      </c>
      <c r="O7" s="89" t="s">
        <v>502</v>
      </c>
      <c r="P7" s="89" t="s">
        <v>503</v>
      </c>
      <c r="Q7" s="89" t="s">
        <v>500</v>
      </c>
      <c r="R7" s="89" t="s">
        <v>501</v>
      </c>
      <c r="S7" s="89" t="s">
        <v>502</v>
      </c>
      <c r="T7" s="89" t="s">
        <v>503</v>
      </c>
      <c r="U7" s="89" t="s">
        <v>500</v>
      </c>
      <c r="V7" s="89" t="s">
        <v>501</v>
      </c>
      <c r="W7" s="89" t="s">
        <v>502</v>
      </c>
      <c r="X7" s="89" t="s">
        <v>503</v>
      </c>
      <c r="Y7" s="89" t="s">
        <v>500</v>
      </c>
      <c r="Z7" s="89" t="s">
        <v>501</v>
      </c>
      <c r="AA7" s="89" t="s">
        <v>502</v>
      </c>
      <c r="AB7" s="89" t="s">
        <v>503</v>
      </c>
      <c r="AC7" s="89" t="s">
        <v>500</v>
      </c>
      <c r="AD7" s="89" t="s">
        <v>501</v>
      </c>
      <c r="AE7" s="89" t="s">
        <v>502</v>
      </c>
      <c r="AF7" s="89" t="s">
        <v>503</v>
      </c>
      <c r="AG7" s="89" t="s">
        <v>500</v>
      </c>
      <c r="AH7" s="89" t="s">
        <v>501</v>
      </c>
      <c r="AI7" s="89" t="s">
        <v>502</v>
      </c>
      <c r="AJ7" s="89" t="s">
        <v>503</v>
      </c>
      <c r="AK7" s="89" t="s">
        <v>500</v>
      </c>
      <c r="AL7" s="89" t="s">
        <v>501</v>
      </c>
      <c r="AM7" s="89" t="s">
        <v>502</v>
      </c>
      <c r="AN7" s="89" t="s">
        <v>503</v>
      </c>
      <c r="AO7" s="89" t="s">
        <v>500</v>
      </c>
      <c r="AP7" s="89" t="s">
        <v>501</v>
      </c>
      <c r="AQ7" s="89" t="s">
        <v>502</v>
      </c>
    </row>
    <row r="8" spans="2:43">
      <c r="B8" s="44" t="s">
        <v>40</v>
      </c>
      <c r="C8" s="45" t="s">
        <v>153</v>
      </c>
      <c r="D8" s="46" t="s">
        <v>31</v>
      </c>
      <c r="E8" s="38">
        <v>5343.4317698799996</v>
      </c>
      <c r="F8" s="38">
        <v>5267.9794550099996</v>
      </c>
      <c r="G8" s="38">
        <v>6158.4476277100002</v>
      </c>
      <c r="H8" s="38">
        <v>6390.3464010499993</v>
      </c>
      <c r="I8" s="38">
        <v>6612.4981483299998</v>
      </c>
      <c r="J8" s="38">
        <v>6792.1108669599998</v>
      </c>
      <c r="K8" s="38">
        <v>6938.1263889100001</v>
      </c>
      <c r="L8" s="38">
        <v>7157.8344246800007</v>
      </c>
      <c r="M8" s="38">
        <v>6461.3880777200002</v>
      </c>
      <c r="N8" s="38">
        <v>6704.6641980722834</v>
      </c>
      <c r="O8" s="38">
        <v>7438.5697916199988</v>
      </c>
      <c r="P8" s="38">
        <v>7886.8710839800005</v>
      </c>
      <c r="Q8" s="38">
        <v>7334.7633848699988</v>
      </c>
      <c r="R8" s="38">
        <v>8232.2192382099984</v>
      </c>
      <c r="S8" s="38">
        <v>8603.3677272599998</v>
      </c>
      <c r="T8" s="38">
        <v>9131.7708614227267</v>
      </c>
      <c r="U8" s="38">
        <v>10521.024841299999</v>
      </c>
      <c r="V8" s="38">
        <v>12852.608967491</v>
      </c>
      <c r="W8" s="38">
        <v>12033.948526469994</v>
      </c>
      <c r="X8" s="38">
        <v>11642.8311181391</v>
      </c>
      <c r="Y8" s="38">
        <v>11083.174869120005</v>
      </c>
      <c r="Z8" s="38">
        <v>18242.846527259997</v>
      </c>
      <c r="AA8" s="38">
        <v>9540.0232749899933</v>
      </c>
      <c r="AB8" s="38">
        <v>11390.395608240005</v>
      </c>
      <c r="AC8" s="38">
        <v>10057.455431800001</v>
      </c>
      <c r="AD8" s="38">
        <v>11752.979016900001</v>
      </c>
      <c r="AE8" s="38">
        <v>13611.156606400002</v>
      </c>
      <c r="AF8" s="38">
        <v>12588.751723749996</v>
      </c>
      <c r="AG8" s="38">
        <v>12325.800933850009</v>
      </c>
      <c r="AH8" s="38">
        <v>15521.786549009998</v>
      </c>
      <c r="AI8" s="38">
        <v>14316.958729249998</v>
      </c>
      <c r="AJ8" s="38">
        <v>14540.759134769996</v>
      </c>
      <c r="AK8" s="38">
        <v>16015.7302824</v>
      </c>
      <c r="AL8" s="38">
        <v>17612.621569586001</v>
      </c>
      <c r="AM8" s="38">
        <v>17333.788476170001</v>
      </c>
      <c r="AN8" s="38">
        <v>18416.096177450003</v>
      </c>
      <c r="AO8" s="38">
        <v>16330.53887807</v>
      </c>
      <c r="AP8" s="38">
        <v>19291.294378130002</v>
      </c>
      <c r="AQ8" s="38">
        <v>18275.968235043481</v>
      </c>
    </row>
    <row r="9" spans="2:43">
      <c r="B9" s="52" t="s">
        <v>42</v>
      </c>
      <c r="C9" s="30" t="s">
        <v>154</v>
      </c>
      <c r="D9" s="22" t="s">
        <v>31</v>
      </c>
      <c r="E9" s="39">
        <v>754.48832635999997</v>
      </c>
      <c r="F9" s="39">
        <v>765.25883647000001</v>
      </c>
      <c r="G9" s="39">
        <v>789.33779556000002</v>
      </c>
      <c r="H9" s="39">
        <v>806.44638235000002</v>
      </c>
      <c r="I9" s="39">
        <v>876.17219915999999</v>
      </c>
      <c r="J9" s="39">
        <v>797.25991728999998</v>
      </c>
      <c r="K9" s="39">
        <v>802.43369190999999</v>
      </c>
      <c r="L9" s="39">
        <v>837.81011879999994</v>
      </c>
      <c r="M9" s="39">
        <v>772.12332387000015</v>
      </c>
      <c r="N9" s="39">
        <v>667.7373335822823</v>
      </c>
      <c r="O9" s="39">
        <v>656.15097207999997</v>
      </c>
      <c r="P9" s="39">
        <v>682.52458937999984</v>
      </c>
      <c r="Q9" s="39">
        <v>736.67397832999995</v>
      </c>
      <c r="R9" s="39">
        <v>721.79796208999994</v>
      </c>
      <c r="S9" s="39">
        <v>733.31626776999997</v>
      </c>
      <c r="T9" s="39">
        <v>834.15399452363636</v>
      </c>
      <c r="U9" s="39">
        <v>903.51309877999995</v>
      </c>
      <c r="V9" s="39">
        <v>964.69611340100005</v>
      </c>
      <c r="W9" s="39">
        <v>910.76997076999987</v>
      </c>
      <c r="X9" s="39">
        <v>1029.9128723599999</v>
      </c>
      <c r="Y9" s="39">
        <v>637.99188520000007</v>
      </c>
      <c r="Z9" s="39">
        <v>635.24591671000007</v>
      </c>
      <c r="AA9" s="39">
        <v>622.46812273</v>
      </c>
      <c r="AB9" s="39">
        <v>703.01566881999997</v>
      </c>
      <c r="AC9" s="39">
        <v>713.22561466000013</v>
      </c>
      <c r="AD9" s="39">
        <v>806.48626159999992</v>
      </c>
      <c r="AE9" s="39">
        <v>787.07916738999995</v>
      </c>
      <c r="AF9" s="39">
        <v>845.57601235999994</v>
      </c>
      <c r="AG9" s="39">
        <v>836.90200621000008</v>
      </c>
      <c r="AH9" s="39">
        <v>899.38974115999997</v>
      </c>
      <c r="AI9" s="39">
        <v>904.63439319000008</v>
      </c>
      <c r="AJ9" s="39">
        <v>997.71852817000001</v>
      </c>
      <c r="AK9" s="39">
        <v>973.43016385999988</v>
      </c>
      <c r="AL9" s="39">
        <v>1007.8268076500001</v>
      </c>
      <c r="AM9" s="39">
        <v>1007.1845060900001</v>
      </c>
      <c r="AN9" s="39">
        <v>993.66862217999994</v>
      </c>
      <c r="AO9" s="39">
        <v>1098.77054819</v>
      </c>
      <c r="AP9" s="39">
        <v>1156.01923672</v>
      </c>
      <c r="AQ9" s="39">
        <v>1028.8735482</v>
      </c>
    </row>
    <row r="10" spans="2:43">
      <c r="B10" s="47" t="s">
        <v>155</v>
      </c>
      <c r="C10" s="48" t="s">
        <v>156</v>
      </c>
      <c r="D10" s="22" t="s">
        <v>31</v>
      </c>
      <c r="E10" s="32">
        <v>754.48832635999997</v>
      </c>
      <c r="F10" s="32">
        <v>765.25883647000001</v>
      </c>
      <c r="G10" s="32">
        <v>789.33779556000002</v>
      </c>
      <c r="H10" s="32">
        <v>806.44638235000002</v>
      </c>
      <c r="I10" s="32">
        <v>876.17219915999999</v>
      </c>
      <c r="J10" s="32">
        <v>797.25991728999998</v>
      </c>
      <c r="K10" s="32">
        <v>802.43369190999999</v>
      </c>
      <c r="L10" s="32">
        <v>837.81011879999994</v>
      </c>
      <c r="M10" s="32">
        <v>772.12332387000015</v>
      </c>
      <c r="N10" s="32">
        <v>667.7373335822823</v>
      </c>
      <c r="O10" s="32">
        <v>656.15097207999997</v>
      </c>
      <c r="P10" s="32">
        <v>682.52458937999984</v>
      </c>
      <c r="Q10" s="32">
        <v>736.67397832999995</v>
      </c>
      <c r="R10" s="32">
        <v>721.79796208999994</v>
      </c>
      <c r="S10" s="32">
        <v>733.31626776999997</v>
      </c>
      <c r="T10" s="32">
        <v>834.15399452363636</v>
      </c>
      <c r="U10" s="32">
        <v>903.51309877999995</v>
      </c>
      <c r="V10" s="32">
        <v>964.69611340100005</v>
      </c>
      <c r="W10" s="32">
        <v>910.76997076999987</v>
      </c>
      <c r="X10" s="32">
        <v>1029.9128723599999</v>
      </c>
      <c r="Y10" s="32">
        <v>637.99188520000007</v>
      </c>
      <c r="Z10" s="32">
        <v>635.24591671000007</v>
      </c>
      <c r="AA10" s="32">
        <v>622.46812273</v>
      </c>
      <c r="AB10" s="32">
        <v>703.01566881999997</v>
      </c>
      <c r="AC10" s="32">
        <v>713.22561466000013</v>
      </c>
      <c r="AD10" s="32">
        <v>806.48626159999992</v>
      </c>
      <c r="AE10" s="32">
        <v>787.07916738999995</v>
      </c>
      <c r="AF10" s="32">
        <v>845.57601235999994</v>
      </c>
      <c r="AG10" s="32">
        <v>836.90200621000008</v>
      </c>
      <c r="AH10" s="32">
        <v>899.38974115999997</v>
      </c>
      <c r="AI10" s="32">
        <v>904.63439319000008</v>
      </c>
      <c r="AJ10" s="32">
        <v>997.71852817000001</v>
      </c>
      <c r="AK10" s="32">
        <v>973.43016385999988</v>
      </c>
      <c r="AL10" s="32">
        <v>1007.8268076500001</v>
      </c>
      <c r="AM10" s="32">
        <v>1007.1845060900001</v>
      </c>
      <c r="AN10" s="32">
        <v>993.66862217999994</v>
      </c>
      <c r="AO10" s="32">
        <v>1098.77054819</v>
      </c>
      <c r="AP10" s="32">
        <v>1156.01923672</v>
      </c>
      <c r="AQ10" s="32">
        <v>1028.8735482</v>
      </c>
    </row>
    <row r="11" spans="2:43">
      <c r="B11" s="47" t="s">
        <v>157</v>
      </c>
      <c r="C11" s="48" t="s">
        <v>158</v>
      </c>
      <c r="D11" s="22" t="s">
        <v>31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2">
        <v>0</v>
      </c>
      <c r="Y11" s="32">
        <v>0</v>
      </c>
      <c r="Z11" s="32">
        <v>0</v>
      </c>
      <c r="AA11" s="32">
        <v>0</v>
      </c>
      <c r="AB11" s="32">
        <v>0</v>
      </c>
      <c r="AC11" s="32">
        <v>0</v>
      </c>
      <c r="AD11" s="32">
        <v>0</v>
      </c>
      <c r="AE11" s="32">
        <v>0</v>
      </c>
      <c r="AF11" s="32">
        <v>0</v>
      </c>
      <c r="AG11" s="32">
        <v>0</v>
      </c>
      <c r="AH11" s="32">
        <v>0</v>
      </c>
      <c r="AI11" s="32">
        <v>0</v>
      </c>
      <c r="AJ11" s="32">
        <v>0</v>
      </c>
      <c r="AK11" s="32">
        <v>0</v>
      </c>
      <c r="AL11" s="32">
        <v>0</v>
      </c>
      <c r="AM11" s="32">
        <v>0</v>
      </c>
      <c r="AN11" s="32">
        <v>0</v>
      </c>
      <c r="AO11" s="32">
        <v>0</v>
      </c>
      <c r="AP11" s="32">
        <v>0</v>
      </c>
      <c r="AQ11" s="32">
        <v>0</v>
      </c>
    </row>
    <row r="12" spans="2:43">
      <c r="B12" s="47" t="s">
        <v>159</v>
      </c>
      <c r="C12" s="57" t="s">
        <v>160</v>
      </c>
      <c r="D12" s="22" t="s">
        <v>31</v>
      </c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</row>
    <row r="13" spans="2:43">
      <c r="B13" s="50" t="s">
        <v>161</v>
      </c>
      <c r="C13" s="61" t="s">
        <v>162</v>
      </c>
      <c r="D13" s="51" t="s">
        <v>31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</row>
    <row r="14" spans="2:43">
      <c r="B14" s="80" t="s">
        <v>44</v>
      </c>
      <c r="C14" s="81" t="s">
        <v>163</v>
      </c>
      <c r="D14" s="82" t="s">
        <v>31</v>
      </c>
      <c r="E14" s="39">
        <v>3455.1029911400001</v>
      </c>
      <c r="F14" s="39">
        <v>3627.0127370299997</v>
      </c>
      <c r="G14" s="39">
        <v>4124.4778066400004</v>
      </c>
      <c r="H14" s="39">
        <v>4268.6628748099993</v>
      </c>
      <c r="I14" s="39">
        <v>4477.7168327399995</v>
      </c>
      <c r="J14" s="39">
        <v>4749.2771361399991</v>
      </c>
      <c r="K14" s="39">
        <v>4837.7229624300007</v>
      </c>
      <c r="L14" s="39">
        <v>5019.6858857500001</v>
      </c>
      <c r="M14" s="39">
        <v>4362.0691420100002</v>
      </c>
      <c r="N14" s="39">
        <v>4672.3841647900008</v>
      </c>
      <c r="O14" s="39">
        <v>5350.1994063699995</v>
      </c>
      <c r="P14" s="39">
        <v>5778.7112432200001</v>
      </c>
      <c r="Q14" s="39">
        <v>5078.236299539999</v>
      </c>
      <c r="R14" s="39">
        <v>6002.8101193799994</v>
      </c>
      <c r="S14" s="39">
        <v>6328.1547893199995</v>
      </c>
      <c r="T14" s="39">
        <v>6779.7681089927273</v>
      </c>
      <c r="U14" s="39">
        <v>6429.3788026399998</v>
      </c>
      <c r="V14" s="39">
        <v>7358.6154820400006</v>
      </c>
      <c r="W14" s="39">
        <v>7840.2520923599996</v>
      </c>
      <c r="X14" s="39">
        <v>8672.9577812000007</v>
      </c>
      <c r="Y14" s="39">
        <v>6484.2591013199999</v>
      </c>
      <c r="Z14" s="39">
        <v>4848.7197155599997</v>
      </c>
      <c r="AA14" s="39">
        <v>7299.7214083999997</v>
      </c>
      <c r="AB14" s="39">
        <v>9144.2507604099992</v>
      </c>
      <c r="AC14" s="39">
        <v>8319.0458892130009</v>
      </c>
      <c r="AD14" s="39">
        <v>9772.2562048670006</v>
      </c>
      <c r="AE14" s="39">
        <v>11426.960603844002</v>
      </c>
      <c r="AF14" s="39">
        <v>10440.046834783996</v>
      </c>
      <c r="AG14" s="39">
        <v>9590.8994286500001</v>
      </c>
      <c r="AH14" s="39">
        <v>12323.980939009998</v>
      </c>
      <c r="AI14" s="39">
        <v>11652.54596956</v>
      </c>
      <c r="AJ14" s="39">
        <v>11732.598488239999</v>
      </c>
      <c r="AK14" s="39">
        <v>13005.386061719999</v>
      </c>
      <c r="AL14" s="39">
        <v>13962.773172416</v>
      </c>
      <c r="AM14" s="39">
        <v>13520.338600950001</v>
      </c>
      <c r="AN14" s="39">
        <v>14403.219159630002</v>
      </c>
      <c r="AO14" s="39">
        <v>13604.830823349001</v>
      </c>
      <c r="AP14" s="39">
        <v>16164.114359630001</v>
      </c>
      <c r="AQ14" s="39">
        <v>15379.831789723999</v>
      </c>
    </row>
    <row r="15" spans="2:43">
      <c r="B15" s="80" t="s">
        <v>46</v>
      </c>
      <c r="C15" s="81" t="s">
        <v>164</v>
      </c>
      <c r="D15" s="82" t="s">
        <v>31</v>
      </c>
      <c r="E15" s="32">
        <v>49.048558769999993</v>
      </c>
      <c r="F15" s="32">
        <v>53.124705779999999</v>
      </c>
      <c r="G15" s="32">
        <v>58.576027539999998</v>
      </c>
      <c r="H15" s="32">
        <v>97.395844760000003</v>
      </c>
      <c r="I15" s="32">
        <v>62.278970589999993</v>
      </c>
      <c r="J15" s="32">
        <v>73.372492490000013</v>
      </c>
      <c r="K15" s="32">
        <v>66.766880270000001</v>
      </c>
      <c r="L15" s="32">
        <v>65.027689300000006</v>
      </c>
      <c r="M15" s="32">
        <v>17.603876839999998</v>
      </c>
      <c r="N15" s="32">
        <v>20.029926360000001</v>
      </c>
      <c r="O15" s="32">
        <v>21.665486079999997</v>
      </c>
      <c r="P15" s="32">
        <v>24.01950416</v>
      </c>
      <c r="Q15" s="32">
        <v>26.386467890000002</v>
      </c>
      <c r="R15" s="32">
        <v>27.491919560000003</v>
      </c>
      <c r="S15" s="32">
        <v>28.407691080000003</v>
      </c>
      <c r="T15" s="32">
        <v>28.21211229090909</v>
      </c>
      <c r="U15" s="32">
        <v>30.949662599999993</v>
      </c>
      <c r="V15" s="32">
        <v>47.953125829999998</v>
      </c>
      <c r="W15" s="32">
        <v>41.22819028</v>
      </c>
      <c r="X15" s="32">
        <v>42.21904</v>
      </c>
      <c r="Y15" s="32">
        <v>54.032977189999997</v>
      </c>
      <c r="Z15" s="32">
        <v>57.281000159999998</v>
      </c>
      <c r="AA15" s="32">
        <v>54.281551730000004</v>
      </c>
      <c r="AB15" s="32">
        <v>50.785065930000002</v>
      </c>
      <c r="AC15" s="32">
        <v>41.101005299999997</v>
      </c>
      <c r="AD15" s="32">
        <v>36.621473719999997</v>
      </c>
      <c r="AE15" s="32">
        <v>35.879838670000005</v>
      </c>
      <c r="AF15" s="32">
        <v>89.175194310000009</v>
      </c>
      <c r="AG15" s="32">
        <v>62.22849034</v>
      </c>
      <c r="AH15" s="32">
        <v>74.711177300000003</v>
      </c>
      <c r="AI15" s="32">
        <v>48.248971240000003</v>
      </c>
      <c r="AJ15" s="32">
        <v>78.372500039999991</v>
      </c>
      <c r="AK15" s="32">
        <v>58.249693169999986</v>
      </c>
      <c r="AL15" s="32">
        <v>58.099848950000002</v>
      </c>
      <c r="AM15" s="32">
        <v>99.322935360000002</v>
      </c>
      <c r="AN15" s="32">
        <v>158.52702417</v>
      </c>
      <c r="AO15" s="32">
        <v>37.309049420000001</v>
      </c>
      <c r="AP15" s="32">
        <v>97.319522480000003</v>
      </c>
      <c r="AQ15" s="32">
        <v>69.560760833482021</v>
      </c>
    </row>
    <row r="16" spans="2:43">
      <c r="B16" s="52" t="s">
        <v>48</v>
      </c>
      <c r="C16" s="30" t="s">
        <v>165</v>
      </c>
      <c r="D16" s="22" t="s">
        <v>31</v>
      </c>
      <c r="E16" s="32">
        <v>9.5200957899999992</v>
      </c>
      <c r="F16" s="32">
        <v>7.5784323000000002</v>
      </c>
      <c r="G16" s="32">
        <v>5.91853271</v>
      </c>
      <c r="H16" s="32">
        <v>7.2881861400000005</v>
      </c>
      <c r="I16" s="32">
        <v>11.922694679999999</v>
      </c>
      <c r="J16" s="32">
        <v>9.2303610599999999</v>
      </c>
      <c r="K16" s="32">
        <v>6.1039662699999999</v>
      </c>
      <c r="L16" s="32">
        <v>4.0081003099999997</v>
      </c>
      <c r="M16" s="32">
        <v>10.040422</v>
      </c>
      <c r="N16" s="32">
        <v>5.7576900000000002</v>
      </c>
      <c r="O16" s="32">
        <v>2.965916</v>
      </c>
      <c r="P16" s="32">
        <v>-0.39033400000000001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7.0594570000000001</v>
      </c>
      <c r="X16" s="32">
        <v>5.000178</v>
      </c>
      <c r="Y16" s="32">
        <v>0</v>
      </c>
      <c r="Z16" s="32">
        <v>0</v>
      </c>
      <c r="AA16" s="32">
        <v>0</v>
      </c>
      <c r="AB16" s="32">
        <v>0</v>
      </c>
      <c r="AC16" s="32">
        <v>0</v>
      </c>
      <c r="AD16" s="32">
        <v>0</v>
      </c>
      <c r="AE16" s="32">
        <v>0</v>
      </c>
      <c r="AF16" s="32">
        <v>0</v>
      </c>
      <c r="AG16" s="32">
        <v>0</v>
      </c>
      <c r="AH16" s="32">
        <v>0</v>
      </c>
      <c r="AI16" s="32">
        <v>0</v>
      </c>
      <c r="AJ16" s="32">
        <v>0</v>
      </c>
      <c r="AK16" s="32">
        <v>0</v>
      </c>
      <c r="AL16" s="32">
        <v>0</v>
      </c>
      <c r="AM16" s="32">
        <v>0</v>
      </c>
      <c r="AN16" s="32">
        <v>0</v>
      </c>
      <c r="AO16" s="32">
        <v>0</v>
      </c>
      <c r="AP16" s="32">
        <v>0</v>
      </c>
      <c r="AQ16" s="32">
        <v>0</v>
      </c>
    </row>
    <row r="17" spans="2:43">
      <c r="B17" s="47" t="s">
        <v>166</v>
      </c>
      <c r="C17" s="48" t="s">
        <v>167</v>
      </c>
      <c r="D17" s="22" t="s">
        <v>31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</row>
    <row r="18" spans="2:43">
      <c r="B18" s="47" t="s">
        <v>168</v>
      </c>
      <c r="C18" s="48" t="s">
        <v>169</v>
      </c>
      <c r="D18" s="22" t="s">
        <v>31</v>
      </c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</row>
    <row r="19" spans="2:43">
      <c r="B19" s="50" t="s">
        <v>170</v>
      </c>
      <c r="C19" s="64" t="s">
        <v>171</v>
      </c>
      <c r="D19" s="51" t="s">
        <v>31</v>
      </c>
      <c r="E19" s="32">
        <v>9.5200957899999992</v>
      </c>
      <c r="F19" s="32">
        <v>7.5784323000000002</v>
      </c>
      <c r="G19" s="32">
        <v>5.91853271</v>
      </c>
      <c r="H19" s="32">
        <v>7.2881861400000005</v>
      </c>
      <c r="I19" s="32">
        <v>11.922694679999999</v>
      </c>
      <c r="J19" s="32">
        <v>9.2303610599999999</v>
      </c>
      <c r="K19" s="32">
        <v>6.1039662699999999</v>
      </c>
      <c r="L19" s="32">
        <v>4.0081003099999997</v>
      </c>
      <c r="M19" s="32">
        <v>10.040422</v>
      </c>
      <c r="N19" s="32">
        <v>5.7576900000000002</v>
      </c>
      <c r="O19" s="32">
        <v>2.965916</v>
      </c>
      <c r="P19" s="32">
        <v>-0.39033400000000001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7.0594570000000001</v>
      </c>
      <c r="X19" s="32">
        <v>5.000178</v>
      </c>
      <c r="Y19" s="32">
        <v>0</v>
      </c>
      <c r="Z19" s="32">
        <v>0</v>
      </c>
      <c r="AA19" s="32">
        <v>0</v>
      </c>
      <c r="AB19" s="32">
        <v>0</v>
      </c>
      <c r="AC19" s="32">
        <v>0</v>
      </c>
      <c r="AD19" s="32">
        <v>0</v>
      </c>
      <c r="AE19" s="32">
        <v>0</v>
      </c>
      <c r="AF19" s="32">
        <v>0</v>
      </c>
      <c r="AG19" s="32">
        <v>0</v>
      </c>
      <c r="AH19" s="32">
        <v>0</v>
      </c>
      <c r="AI19" s="32">
        <v>0</v>
      </c>
      <c r="AJ19" s="32">
        <v>0</v>
      </c>
      <c r="AK19" s="32">
        <v>0</v>
      </c>
      <c r="AL19" s="32">
        <v>0</v>
      </c>
      <c r="AM19" s="32">
        <v>0</v>
      </c>
      <c r="AN19" s="32">
        <v>0</v>
      </c>
      <c r="AO19" s="32">
        <v>0</v>
      </c>
      <c r="AP19" s="32">
        <v>0</v>
      </c>
      <c r="AQ19" s="32">
        <v>0</v>
      </c>
    </row>
    <row r="20" spans="2:43">
      <c r="B20" s="52" t="s">
        <v>50</v>
      </c>
      <c r="C20" s="30" t="s">
        <v>172</v>
      </c>
      <c r="D20" s="22" t="s">
        <v>31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32">
        <v>0</v>
      </c>
      <c r="Y20" s="32">
        <v>0</v>
      </c>
      <c r="Z20" s="32">
        <v>0</v>
      </c>
      <c r="AA20" s="32">
        <v>0</v>
      </c>
      <c r="AB20" s="32">
        <v>0</v>
      </c>
      <c r="AC20" s="32">
        <v>0</v>
      </c>
      <c r="AD20" s="32">
        <v>0</v>
      </c>
      <c r="AE20" s="32">
        <v>0</v>
      </c>
      <c r="AF20" s="32">
        <v>0</v>
      </c>
      <c r="AG20" s="32">
        <v>0</v>
      </c>
      <c r="AH20" s="32">
        <v>0</v>
      </c>
      <c r="AI20" s="32">
        <v>0</v>
      </c>
      <c r="AJ20" s="32">
        <v>0</v>
      </c>
      <c r="AK20" s="32">
        <v>0</v>
      </c>
      <c r="AL20" s="32">
        <v>0</v>
      </c>
      <c r="AM20" s="32">
        <v>0</v>
      </c>
      <c r="AN20" s="32">
        <v>0</v>
      </c>
      <c r="AO20" s="32">
        <v>0</v>
      </c>
      <c r="AP20" s="32">
        <v>0</v>
      </c>
      <c r="AQ20" s="32">
        <v>0</v>
      </c>
    </row>
    <row r="21" spans="2:43">
      <c r="B21" s="47" t="s">
        <v>173</v>
      </c>
      <c r="C21" s="48" t="s">
        <v>174</v>
      </c>
      <c r="D21" s="22" t="s">
        <v>31</v>
      </c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</row>
    <row r="22" spans="2:43">
      <c r="B22" s="47" t="s">
        <v>175</v>
      </c>
      <c r="C22" s="48" t="s">
        <v>176</v>
      </c>
      <c r="D22" s="22" t="s">
        <v>31</v>
      </c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</row>
    <row r="23" spans="2:43">
      <c r="B23" s="50" t="s">
        <v>177</v>
      </c>
      <c r="C23" s="64" t="s">
        <v>178</v>
      </c>
      <c r="D23" s="51" t="s">
        <v>31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33">
        <v>0</v>
      </c>
      <c r="AD23" s="33">
        <v>0</v>
      </c>
      <c r="AE23" s="33">
        <v>0</v>
      </c>
      <c r="AF23" s="33">
        <v>0</v>
      </c>
      <c r="AG23" s="33">
        <v>0</v>
      </c>
      <c r="AH23" s="33">
        <v>0</v>
      </c>
      <c r="AI23" s="33">
        <v>0</v>
      </c>
      <c r="AJ23" s="33">
        <v>0</v>
      </c>
      <c r="AK23" s="33">
        <v>0</v>
      </c>
      <c r="AL23" s="33">
        <v>0</v>
      </c>
      <c r="AM23" s="33">
        <v>0</v>
      </c>
      <c r="AN23" s="33">
        <v>0</v>
      </c>
      <c r="AO23" s="33">
        <v>0</v>
      </c>
      <c r="AP23" s="33">
        <v>0</v>
      </c>
      <c r="AQ23" s="33">
        <v>0</v>
      </c>
    </row>
    <row r="24" spans="2:43">
      <c r="B24" s="52" t="s">
        <v>52</v>
      </c>
      <c r="C24" s="30" t="s">
        <v>179</v>
      </c>
      <c r="D24" s="22" t="s">
        <v>31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33">
        <v>2362.7883881900002</v>
      </c>
      <c r="Z24" s="33">
        <v>11500</v>
      </c>
      <c r="AA24" s="33">
        <v>0</v>
      </c>
      <c r="AB24" s="33">
        <v>0</v>
      </c>
      <c r="AC24" s="33">
        <v>0</v>
      </c>
      <c r="AD24" s="33">
        <v>0</v>
      </c>
      <c r="AE24" s="33">
        <v>0</v>
      </c>
      <c r="AF24" s="33">
        <v>0</v>
      </c>
      <c r="AG24" s="33">
        <v>0</v>
      </c>
      <c r="AH24" s="33">
        <v>0</v>
      </c>
      <c r="AI24" s="33">
        <v>0</v>
      </c>
      <c r="AJ24" s="33">
        <v>0</v>
      </c>
      <c r="AK24" s="33">
        <v>0</v>
      </c>
      <c r="AL24" s="33">
        <v>0</v>
      </c>
      <c r="AM24" s="33">
        <v>0</v>
      </c>
      <c r="AN24" s="33">
        <v>0</v>
      </c>
      <c r="AO24" s="33">
        <v>0</v>
      </c>
      <c r="AP24" s="33">
        <v>0</v>
      </c>
      <c r="AQ24" s="33">
        <v>0</v>
      </c>
    </row>
    <row r="25" spans="2:43">
      <c r="B25" s="47" t="s">
        <v>180</v>
      </c>
      <c r="C25" s="48" t="s">
        <v>181</v>
      </c>
      <c r="D25" s="22" t="s">
        <v>31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2">
        <v>0</v>
      </c>
      <c r="Y25" s="32">
        <v>0</v>
      </c>
      <c r="Z25" s="32">
        <v>0</v>
      </c>
      <c r="AA25" s="32">
        <v>0</v>
      </c>
      <c r="AB25" s="32">
        <v>0</v>
      </c>
      <c r="AC25" s="32">
        <v>0</v>
      </c>
      <c r="AD25" s="32">
        <v>0</v>
      </c>
      <c r="AE25" s="32">
        <v>0</v>
      </c>
      <c r="AF25" s="32">
        <v>0</v>
      </c>
      <c r="AG25" s="32">
        <v>0</v>
      </c>
      <c r="AH25" s="32">
        <v>0</v>
      </c>
      <c r="AI25" s="32">
        <v>0</v>
      </c>
      <c r="AJ25" s="32">
        <v>0</v>
      </c>
      <c r="AK25" s="32">
        <v>0</v>
      </c>
      <c r="AL25" s="32">
        <v>0</v>
      </c>
      <c r="AM25" s="32">
        <v>0</v>
      </c>
      <c r="AN25" s="32">
        <v>0</v>
      </c>
      <c r="AO25" s="32">
        <v>0</v>
      </c>
      <c r="AP25" s="32">
        <v>0</v>
      </c>
      <c r="AQ25" s="32">
        <v>0</v>
      </c>
    </row>
    <row r="26" spans="2:43">
      <c r="B26" s="47" t="s">
        <v>182</v>
      </c>
      <c r="C26" s="57" t="s">
        <v>183</v>
      </c>
      <c r="D26" s="22" t="s">
        <v>31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</row>
    <row r="27" spans="2:43">
      <c r="B27" s="47" t="s">
        <v>184</v>
      </c>
      <c r="C27" s="57" t="s">
        <v>185</v>
      </c>
      <c r="D27" s="22" t="s">
        <v>31</v>
      </c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</row>
    <row r="28" spans="2:43">
      <c r="B28" s="47" t="s">
        <v>186</v>
      </c>
      <c r="C28" s="48" t="s">
        <v>187</v>
      </c>
      <c r="D28" s="22" t="s">
        <v>31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32">
        <v>0</v>
      </c>
      <c r="AA28" s="32">
        <v>0</v>
      </c>
      <c r="AB28" s="32">
        <v>0</v>
      </c>
      <c r="AC28" s="32">
        <v>0</v>
      </c>
      <c r="AD28" s="32">
        <v>0</v>
      </c>
      <c r="AE28" s="32">
        <v>0</v>
      </c>
      <c r="AF28" s="32">
        <v>0</v>
      </c>
      <c r="AG28" s="32">
        <v>0</v>
      </c>
      <c r="AH28" s="32">
        <v>0</v>
      </c>
      <c r="AI28" s="32">
        <v>0</v>
      </c>
      <c r="AJ28" s="32">
        <v>0</v>
      </c>
      <c r="AK28" s="32">
        <v>0</v>
      </c>
      <c r="AL28" s="32">
        <v>0</v>
      </c>
      <c r="AM28" s="32">
        <v>0</v>
      </c>
      <c r="AN28" s="32">
        <v>0</v>
      </c>
      <c r="AO28" s="32">
        <v>0</v>
      </c>
      <c r="AP28" s="32">
        <v>0</v>
      </c>
      <c r="AQ28" s="32">
        <v>0</v>
      </c>
    </row>
    <row r="29" spans="2:43">
      <c r="B29" s="47" t="s">
        <v>188</v>
      </c>
      <c r="C29" s="57" t="s">
        <v>183</v>
      </c>
      <c r="D29" s="22" t="s">
        <v>31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</row>
    <row r="30" spans="2:43">
      <c r="B30" s="47" t="s">
        <v>189</v>
      </c>
      <c r="C30" s="57" t="s">
        <v>185</v>
      </c>
      <c r="D30" s="22" t="s">
        <v>31</v>
      </c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</row>
    <row r="31" spans="2:43">
      <c r="B31" s="47" t="s">
        <v>190</v>
      </c>
      <c r="C31" s="48" t="s">
        <v>191</v>
      </c>
      <c r="D31" s="22" t="s">
        <v>31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0</v>
      </c>
      <c r="S31" s="33">
        <v>0</v>
      </c>
      <c r="T31" s="33">
        <v>0</v>
      </c>
      <c r="U31" s="33">
        <v>0</v>
      </c>
      <c r="V31" s="33">
        <v>0</v>
      </c>
      <c r="W31" s="33">
        <v>0</v>
      </c>
      <c r="X31" s="33">
        <v>0</v>
      </c>
      <c r="Y31" s="33">
        <v>2362.7883881900002</v>
      </c>
      <c r="Z31" s="33">
        <v>11500</v>
      </c>
      <c r="AA31" s="33">
        <v>0</v>
      </c>
      <c r="AB31" s="33">
        <v>0</v>
      </c>
      <c r="AC31" s="33">
        <v>0</v>
      </c>
      <c r="AD31" s="33">
        <v>0</v>
      </c>
      <c r="AE31" s="33">
        <v>0</v>
      </c>
      <c r="AF31" s="33">
        <v>0</v>
      </c>
      <c r="AG31" s="33">
        <v>0</v>
      </c>
      <c r="AH31" s="33">
        <v>0</v>
      </c>
      <c r="AI31" s="33">
        <v>0</v>
      </c>
      <c r="AJ31" s="33">
        <v>0</v>
      </c>
      <c r="AK31" s="33">
        <v>0</v>
      </c>
      <c r="AL31" s="33">
        <v>0</v>
      </c>
      <c r="AM31" s="33">
        <v>0</v>
      </c>
      <c r="AN31" s="33">
        <v>0</v>
      </c>
      <c r="AO31" s="33">
        <v>0</v>
      </c>
      <c r="AP31" s="33">
        <v>0</v>
      </c>
      <c r="AQ31" s="33">
        <v>0</v>
      </c>
    </row>
    <row r="32" spans="2:43">
      <c r="B32" s="47" t="s">
        <v>192</v>
      </c>
      <c r="C32" s="57" t="s">
        <v>183</v>
      </c>
      <c r="D32" s="22" t="s">
        <v>31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2362.7883881900002</v>
      </c>
      <c r="Z32" s="33">
        <v>11500</v>
      </c>
      <c r="AA32" s="33">
        <v>0</v>
      </c>
      <c r="AB32" s="33">
        <v>0</v>
      </c>
      <c r="AC32" s="33">
        <v>0</v>
      </c>
      <c r="AD32" s="33">
        <v>0</v>
      </c>
      <c r="AE32" s="33">
        <v>0</v>
      </c>
      <c r="AF32" s="33">
        <v>0</v>
      </c>
      <c r="AG32" s="33">
        <v>0</v>
      </c>
      <c r="AH32" s="33">
        <v>0</v>
      </c>
      <c r="AI32" s="33">
        <v>0</v>
      </c>
      <c r="AJ32" s="33">
        <v>0</v>
      </c>
      <c r="AK32" s="33">
        <v>0</v>
      </c>
      <c r="AL32" s="33">
        <v>0</v>
      </c>
      <c r="AM32" s="33">
        <v>0</v>
      </c>
      <c r="AN32" s="33">
        <v>0</v>
      </c>
      <c r="AO32" s="33">
        <v>0</v>
      </c>
      <c r="AP32" s="33">
        <v>0</v>
      </c>
      <c r="AQ32" s="33">
        <v>0</v>
      </c>
    </row>
    <row r="33" spans="2:43">
      <c r="B33" s="50" t="s">
        <v>193</v>
      </c>
      <c r="C33" s="61" t="s">
        <v>185</v>
      </c>
      <c r="D33" s="51" t="s">
        <v>31</v>
      </c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</row>
    <row r="34" spans="2:43">
      <c r="B34" s="52" t="s">
        <v>53</v>
      </c>
      <c r="C34" s="30" t="s">
        <v>194</v>
      </c>
      <c r="D34" s="22" t="s">
        <v>31</v>
      </c>
      <c r="E34" s="39">
        <v>0.92213900000000004</v>
      </c>
      <c r="F34" s="39">
        <v>0.88809700000000003</v>
      </c>
      <c r="G34" s="39">
        <v>0.87806300000000004</v>
      </c>
      <c r="H34" s="39">
        <v>1.1640600000000001</v>
      </c>
      <c r="I34" s="39">
        <v>1.7459275600000002</v>
      </c>
      <c r="J34" s="39">
        <v>2.0370024800000004</v>
      </c>
      <c r="K34" s="39">
        <v>2.1369755300000004</v>
      </c>
      <c r="L34" s="39">
        <v>2.85025072</v>
      </c>
      <c r="M34" s="39">
        <v>4.6301209999999999</v>
      </c>
      <c r="N34" s="39">
        <v>4.3575875000000002</v>
      </c>
      <c r="O34" s="39">
        <v>4.5932535000000003</v>
      </c>
      <c r="P34" s="39">
        <v>3.2490610000000002</v>
      </c>
      <c r="Q34" s="39">
        <v>10.178974120000001</v>
      </c>
      <c r="R34" s="39">
        <v>6.15241068</v>
      </c>
      <c r="S34" s="39">
        <v>7.9392585600000007</v>
      </c>
      <c r="T34" s="39">
        <v>10.460322805454545</v>
      </c>
      <c r="U34" s="39">
        <v>61.247417889999994</v>
      </c>
      <c r="V34" s="39">
        <v>59.736618010000001</v>
      </c>
      <c r="W34" s="39">
        <v>61.883925710000007</v>
      </c>
      <c r="X34" s="39">
        <v>70.106302530000008</v>
      </c>
      <c r="Y34" s="39">
        <v>66.091187450000007</v>
      </c>
      <c r="Z34" s="39">
        <v>60.198920310000005</v>
      </c>
      <c r="AA34" s="39">
        <v>77.926906269999989</v>
      </c>
      <c r="AB34" s="39">
        <v>79.279215019999995</v>
      </c>
      <c r="AC34" s="39">
        <v>83.859419169999995</v>
      </c>
      <c r="AD34" s="39">
        <v>90.223274259999997</v>
      </c>
      <c r="AE34" s="39">
        <v>124.78659087999999</v>
      </c>
      <c r="AF34" s="39">
        <v>121.44417591000001</v>
      </c>
      <c r="AG34" s="39">
        <v>128.17064035000001</v>
      </c>
      <c r="AH34" s="39">
        <v>107.25816695</v>
      </c>
      <c r="AI34" s="39">
        <v>125.63669413</v>
      </c>
      <c r="AJ34" s="39">
        <v>139.00585871999999</v>
      </c>
      <c r="AK34" s="39">
        <v>110.92238505</v>
      </c>
      <c r="AL34" s="39">
        <v>113.48972492</v>
      </c>
      <c r="AM34" s="39">
        <v>118.37722695999999</v>
      </c>
      <c r="AN34" s="39">
        <v>188.31479726000003</v>
      </c>
      <c r="AO34" s="39">
        <v>135.61924210000001</v>
      </c>
      <c r="AP34" s="39">
        <v>136.15321018</v>
      </c>
      <c r="AQ34" s="39">
        <v>154.68565322000001</v>
      </c>
    </row>
    <row r="35" spans="2:43">
      <c r="B35" s="47" t="s">
        <v>195</v>
      </c>
      <c r="C35" s="48" t="s">
        <v>196</v>
      </c>
      <c r="D35" s="22" t="s">
        <v>31</v>
      </c>
      <c r="E35" s="32">
        <v>0.92213900000000004</v>
      </c>
      <c r="F35" s="32">
        <v>0.88809700000000003</v>
      </c>
      <c r="G35" s="32">
        <v>0.87806300000000004</v>
      </c>
      <c r="H35" s="32">
        <v>1.1640600000000001</v>
      </c>
      <c r="I35" s="32">
        <v>1.7459275600000002</v>
      </c>
      <c r="J35" s="32">
        <v>2.0370024800000004</v>
      </c>
      <c r="K35" s="32">
        <v>2.1369755300000004</v>
      </c>
      <c r="L35" s="32">
        <v>2.85025072</v>
      </c>
      <c r="M35" s="32">
        <v>4.6301209999999999</v>
      </c>
      <c r="N35" s="32">
        <v>4.3575875000000002</v>
      </c>
      <c r="O35" s="32">
        <v>4.5932535000000003</v>
      </c>
      <c r="P35" s="32">
        <v>3.2490610000000002</v>
      </c>
      <c r="Q35" s="32">
        <v>10.178974120000001</v>
      </c>
      <c r="R35" s="32">
        <v>6.15241068</v>
      </c>
      <c r="S35" s="32">
        <v>7.9392585600000007</v>
      </c>
      <c r="T35" s="32">
        <v>10.460322805454545</v>
      </c>
      <c r="U35" s="32">
        <v>61.247417889999994</v>
      </c>
      <c r="V35" s="32">
        <v>59.736618010000001</v>
      </c>
      <c r="W35" s="32">
        <v>61.883925710000007</v>
      </c>
      <c r="X35" s="32">
        <v>70.106302530000008</v>
      </c>
      <c r="Y35" s="32">
        <v>66.091187450000007</v>
      </c>
      <c r="Z35" s="32">
        <v>60.198920310000005</v>
      </c>
      <c r="AA35" s="32">
        <v>77.926906269999989</v>
      </c>
      <c r="AB35" s="32">
        <v>79.279215019999995</v>
      </c>
      <c r="AC35" s="32">
        <v>83.859419169999995</v>
      </c>
      <c r="AD35" s="32">
        <v>90.223274259999997</v>
      </c>
      <c r="AE35" s="32">
        <v>124.78659087999999</v>
      </c>
      <c r="AF35" s="32">
        <v>121.44417591000001</v>
      </c>
      <c r="AG35" s="32">
        <v>128.17064035000001</v>
      </c>
      <c r="AH35" s="32">
        <v>107.25816695</v>
      </c>
      <c r="AI35" s="32">
        <v>125.63669413</v>
      </c>
      <c r="AJ35" s="32">
        <v>139.00585871999999</v>
      </c>
      <c r="AK35" s="32">
        <v>110.92238505</v>
      </c>
      <c r="AL35" s="32">
        <v>113.48972492</v>
      </c>
      <c r="AM35" s="32">
        <v>118.37722695999999</v>
      </c>
      <c r="AN35" s="32">
        <v>188.31479726000003</v>
      </c>
      <c r="AO35" s="32">
        <v>135.61924210000001</v>
      </c>
      <c r="AP35" s="32">
        <v>136.15321018</v>
      </c>
      <c r="AQ35" s="32">
        <v>154.68565322000001</v>
      </c>
    </row>
    <row r="36" spans="2:43">
      <c r="B36" s="47" t="s">
        <v>197</v>
      </c>
      <c r="C36" s="48" t="s">
        <v>198</v>
      </c>
      <c r="D36" s="22" t="s">
        <v>31</v>
      </c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</row>
    <row r="37" spans="2:43">
      <c r="B37" s="50" t="s">
        <v>199</v>
      </c>
      <c r="C37" s="64" t="s">
        <v>200</v>
      </c>
      <c r="D37" s="51" t="s">
        <v>31</v>
      </c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</row>
    <row r="38" spans="2:43">
      <c r="B38" s="52" t="s">
        <v>55</v>
      </c>
      <c r="C38" s="30" t="s">
        <v>388</v>
      </c>
      <c r="D38" s="22" t="s">
        <v>31</v>
      </c>
      <c r="E38" s="39">
        <v>1074.3496588199998</v>
      </c>
      <c r="F38" s="39">
        <v>814.11664642999995</v>
      </c>
      <c r="G38" s="39">
        <v>1179.2594022599999</v>
      </c>
      <c r="H38" s="39">
        <v>1209.38905299</v>
      </c>
      <c r="I38" s="39">
        <v>1182.6615236</v>
      </c>
      <c r="J38" s="39">
        <v>1160.9339574999999</v>
      </c>
      <c r="K38" s="39">
        <v>1222.9619124999999</v>
      </c>
      <c r="L38" s="39">
        <v>1228.4523798</v>
      </c>
      <c r="M38" s="39">
        <v>1294.921192</v>
      </c>
      <c r="N38" s="39">
        <v>1334.3974958399999</v>
      </c>
      <c r="O38" s="39">
        <v>1402.9947575899998</v>
      </c>
      <c r="P38" s="39">
        <v>1398.75702022</v>
      </c>
      <c r="Q38" s="39">
        <v>1483.2876649899999</v>
      </c>
      <c r="R38" s="39">
        <v>1473.9668265</v>
      </c>
      <c r="S38" s="39">
        <v>1505.5497205300001</v>
      </c>
      <c r="T38" s="39">
        <v>1479.1763228099999</v>
      </c>
      <c r="U38" s="39">
        <v>3095.9358593899988</v>
      </c>
      <c r="V38" s="39">
        <v>4421.6076282100003</v>
      </c>
      <c r="W38" s="39">
        <v>3172.7548903499942</v>
      </c>
      <c r="X38" s="39">
        <v>1822.6349440490972</v>
      </c>
      <c r="Y38" s="39">
        <v>1478.0113297700041</v>
      </c>
      <c r="Z38" s="39">
        <v>1141.400974519999</v>
      </c>
      <c r="AA38" s="39">
        <v>1485.6252858599953</v>
      </c>
      <c r="AB38" s="39">
        <v>1413.0648980600054</v>
      </c>
      <c r="AC38" s="39">
        <v>900.22350345699999</v>
      </c>
      <c r="AD38" s="39">
        <v>1047.3918024529999</v>
      </c>
      <c r="AE38" s="39">
        <v>1236.4504056160001</v>
      </c>
      <c r="AF38" s="39">
        <v>1092.5095063859997</v>
      </c>
      <c r="AG38" s="39">
        <v>1707.6003683000088</v>
      </c>
      <c r="AH38" s="39">
        <v>2116.4465245900019</v>
      </c>
      <c r="AI38" s="39">
        <v>1585.8927011299963</v>
      </c>
      <c r="AJ38" s="39">
        <v>1593.063759599997</v>
      </c>
      <c r="AK38" s="39">
        <v>1867.7419786</v>
      </c>
      <c r="AL38" s="39">
        <v>2470.4320156500003</v>
      </c>
      <c r="AM38" s="39">
        <v>2588.5652068099994</v>
      </c>
      <c r="AN38" s="39">
        <v>2672.3665742100002</v>
      </c>
      <c r="AO38" s="39">
        <v>1454.0092150110002</v>
      </c>
      <c r="AP38" s="39">
        <v>1737.6880491200002</v>
      </c>
      <c r="AQ38" s="39">
        <v>1643.0164830660001</v>
      </c>
    </row>
    <row r="39" spans="2:43">
      <c r="B39" s="47" t="s">
        <v>389</v>
      </c>
      <c r="C39" s="48" t="s">
        <v>390</v>
      </c>
      <c r="D39" s="22" t="s">
        <v>31</v>
      </c>
      <c r="E39" s="39">
        <v>0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9">
        <v>0</v>
      </c>
      <c r="O39" s="39">
        <v>0</v>
      </c>
      <c r="P39" s="39">
        <v>0</v>
      </c>
      <c r="Q39" s="39">
        <v>0</v>
      </c>
      <c r="R39" s="39">
        <v>0</v>
      </c>
      <c r="S39" s="39">
        <v>0</v>
      </c>
      <c r="T39" s="39">
        <v>0</v>
      </c>
      <c r="U39" s="39">
        <v>0</v>
      </c>
      <c r="V39" s="39">
        <v>0</v>
      </c>
      <c r="W39" s="39">
        <v>0</v>
      </c>
      <c r="X39" s="39">
        <v>0</v>
      </c>
      <c r="Y39" s="39">
        <v>0</v>
      </c>
      <c r="Z39" s="39">
        <v>0</v>
      </c>
      <c r="AA39" s="39">
        <v>0</v>
      </c>
      <c r="AB39" s="39">
        <v>0</v>
      </c>
      <c r="AC39" s="39">
        <v>0</v>
      </c>
      <c r="AD39" s="39">
        <v>0</v>
      </c>
      <c r="AE39" s="39">
        <v>0</v>
      </c>
      <c r="AF39" s="39">
        <v>0</v>
      </c>
      <c r="AG39" s="39">
        <v>0</v>
      </c>
      <c r="AH39" s="39">
        <v>0</v>
      </c>
      <c r="AI39" s="39">
        <v>0</v>
      </c>
      <c r="AJ39" s="39">
        <v>0</v>
      </c>
      <c r="AK39" s="39">
        <v>0</v>
      </c>
      <c r="AL39" s="39">
        <v>0</v>
      </c>
      <c r="AM39" s="39">
        <v>0</v>
      </c>
      <c r="AN39" s="39">
        <v>0</v>
      </c>
      <c r="AO39" s="39">
        <v>0</v>
      </c>
      <c r="AP39" s="39">
        <v>0</v>
      </c>
      <c r="AQ39" s="39">
        <v>0</v>
      </c>
    </row>
    <row r="40" spans="2:43">
      <c r="B40" s="47" t="s">
        <v>391</v>
      </c>
      <c r="C40" s="57" t="s">
        <v>392</v>
      </c>
      <c r="D40" s="22" t="s">
        <v>31</v>
      </c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</row>
    <row r="41" spans="2:43">
      <c r="B41" s="47" t="s">
        <v>393</v>
      </c>
      <c r="C41" s="57" t="s">
        <v>394</v>
      </c>
      <c r="D41" s="22" t="s">
        <v>31</v>
      </c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</row>
    <row r="42" spans="2:43">
      <c r="B42" s="47" t="s">
        <v>395</v>
      </c>
      <c r="C42" s="57" t="s">
        <v>396</v>
      </c>
      <c r="D42" s="22" t="s">
        <v>31</v>
      </c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</row>
    <row r="43" spans="2:43">
      <c r="B43" s="47" t="s">
        <v>397</v>
      </c>
      <c r="C43" s="57" t="s">
        <v>398</v>
      </c>
      <c r="D43" s="22" t="s">
        <v>31</v>
      </c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</row>
    <row r="44" spans="2:43">
      <c r="B44" s="47" t="s">
        <v>399</v>
      </c>
      <c r="C44" s="57" t="s">
        <v>400</v>
      </c>
      <c r="D44" s="22" t="s">
        <v>31</v>
      </c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</row>
    <row r="45" spans="2:43">
      <c r="B45" s="47" t="s">
        <v>401</v>
      </c>
      <c r="C45" s="48" t="s">
        <v>402</v>
      </c>
      <c r="D45" s="22" t="s">
        <v>31</v>
      </c>
      <c r="E45" s="39">
        <v>1074.3496588199998</v>
      </c>
      <c r="F45" s="39">
        <v>814.11664642999995</v>
      </c>
      <c r="G45" s="39">
        <v>1179.2594022599999</v>
      </c>
      <c r="H45" s="39">
        <v>1209.38905299</v>
      </c>
      <c r="I45" s="39">
        <v>1182.6615236</v>
      </c>
      <c r="J45" s="39">
        <v>1160.9339574999999</v>
      </c>
      <c r="K45" s="39">
        <v>1222.9619124999999</v>
      </c>
      <c r="L45" s="39">
        <v>1228.4523798</v>
      </c>
      <c r="M45" s="39">
        <v>1294.921192</v>
      </c>
      <c r="N45" s="39">
        <v>1334.3974958399999</v>
      </c>
      <c r="O45" s="39">
        <v>1402.9947575899998</v>
      </c>
      <c r="P45" s="39">
        <v>1398.75702022</v>
      </c>
      <c r="Q45" s="39">
        <v>1483.2876649899999</v>
      </c>
      <c r="R45" s="39">
        <v>1473.9668265</v>
      </c>
      <c r="S45" s="39">
        <v>1505.5497205300001</v>
      </c>
      <c r="T45" s="39">
        <v>1479.1763228099999</v>
      </c>
      <c r="U45" s="39">
        <v>3095.9358593899988</v>
      </c>
      <c r="V45" s="39">
        <v>4421.6076282100003</v>
      </c>
      <c r="W45" s="39">
        <v>3172.7548903499942</v>
      </c>
      <c r="X45" s="39">
        <v>1822.6349440490972</v>
      </c>
      <c r="Y45" s="39">
        <v>1478.0113297700041</v>
      </c>
      <c r="Z45" s="39">
        <v>1141.400974519999</v>
      </c>
      <c r="AA45" s="39">
        <v>1485.6252858599953</v>
      </c>
      <c r="AB45" s="39">
        <v>1413.0648980600054</v>
      </c>
      <c r="AC45" s="39">
        <v>900.22350345699999</v>
      </c>
      <c r="AD45" s="39">
        <v>1047.3918024529999</v>
      </c>
      <c r="AE45" s="39">
        <v>1236.4504056160001</v>
      </c>
      <c r="AF45" s="39">
        <v>1092.5095063859997</v>
      </c>
      <c r="AG45" s="39">
        <v>1707.6003683000088</v>
      </c>
      <c r="AH45" s="39">
        <v>2116.4465245900019</v>
      </c>
      <c r="AI45" s="39">
        <v>1585.8927011299963</v>
      </c>
      <c r="AJ45" s="39">
        <v>1593.063759599997</v>
      </c>
      <c r="AK45" s="39">
        <v>1867.7419786</v>
      </c>
      <c r="AL45" s="39">
        <v>2470.4320156500003</v>
      </c>
      <c r="AM45" s="39">
        <v>2588.5652068099994</v>
      </c>
      <c r="AN45" s="39">
        <v>2672.3665742100002</v>
      </c>
      <c r="AO45" s="39">
        <v>1454.0092150110002</v>
      </c>
      <c r="AP45" s="39">
        <v>1737.6880491200002</v>
      </c>
      <c r="AQ45" s="39">
        <v>1643.0164830660001</v>
      </c>
    </row>
    <row r="46" spans="2:43">
      <c r="B46" s="47" t="s">
        <v>403</v>
      </c>
      <c r="C46" s="57" t="s">
        <v>323</v>
      </c>
      <c r="D46" s="22" t="s">
        <v>31</v>
      </c>
      <c r="E46" s="39">
        <v>1074.3496588199998</v>
      </c>
      <c r="F46" s="39">
        <v>814.11664642999995</v>
      </c>
      <c r="G46" s="39">
        <v>1179.2594022599999</v>
      </c>
      <c r="H46" s="39">
        <v>1209.38905299</v>
      </c>
      <c r="I46" s="39">
        <v>1182.6615236</v>
      </c>
      <c r="J46" s="39">
        <v>1160.9339574999999</v>
      </c>
      <c r="K46" s="39">
        <v>1222.9619124999999</v>
      </c>
      <c r="L46" s="39">
        <v>1228.4523798</v>
      </c>
      <c r="M46" s="39">
        <v>1294.921192</v>
      </c>
      <c r="N46" s="39">
        <v>1334.3974958399999</v>
      </c>
      <c r="O46" s="39">
        <v>1402.9947575899998</v>
      </c>
      <c r="P46" s="39">
        <v>1398.75702022</v>
      </c>
      <c r="Q46" s="39">
        <v>1483.2876649899999</v>
      </c>
      <c r="R46" s="39">
        <v>1473.9668265</v>
      </c>
      <c r="S46" s="39">
        <v>1505.5497205300001</v>
      </c>
      <c r="T46" s="39">
        <v>1479.1763228099999</v>
      </c>
      <c r="U46" s="39">
        <v>3095.9358593899988</v>
      </c>
      <c r="V46" s="39">
        <v>4421.6076282100003</v>
      </c>
      <c r="W46" s="39">
        <v>3172.7548903499942</v>
      </c>
      <c r="X46" s="39">
        <v>1822.6349440490972</v>
      </c>
      <c r="Y46" s="39">
        <v>1478.0113297700041</v>
      </c>
      <c r="Z46" s="39">
        <v>1141.400974519999</v>
      </c>
      <c r="AA46" s="39">
        <v>1485.6252858599953</v>
      </c>
      <c r="AB46" s="39">
        <v>1413.0648980600054</v>
      </c>
      <c r="AC46" s="39">
        <v>900.22350345699999</v>
      </c>
      <c r="AD46" s="39">
        <v>1047.3918024529999</v>
      </c>
      <c r="AE46" s="39">
        <v>1236.4504056160001</v>
      </c>
      <c r="AF46" s="39">
        <v>1092.5095063859997</v>
      </c>
      <c r="AG46" s="39">
        <v>1707.6003683000088</v>
      </c>
      <c r="AH46" s="39">
        <v>2116.4465245900019</v>
      </c>
      <c r="AI46" s="39">
        <v>1585.8927011299963</v>
      </c>
      <c r="AJ46" s="39">
        <v>1593.063759599997</v>
      </c>
      <c r="AK46" s="39">
        <v>1867.7419786</v>
      </c>
      <c r="AL46" s="39">
        <v>2470.4320156500003</v>
      </c>
      <c r="AM46" s="39">
        <v>2588.5652068099994</v>
      </c>
      <c r="AN46" s="39">
        <v>2672.3665742100002</v>
      </c>
      <c r="AO46" s="39">
        <v>1454.0092150110002</v>
      </c>
      <c r="AP46" s="39">
        <v>1737.6880491200002</v>
      </c>
      <c r="AQ46" s="39">
        <v>1643.0164830660001</v>
      </c>
    </row>
    <row r="47" spans="2:43">
      <c r="B47" s="47" t="s">
        <v>404</v>
      </c>
      <c r="C47" s="57" t="s">
        <v>325</v>
      </c>
      <c r="D47" s="22" t="s">
        <v>31</v>
      </c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</row>
    <row r="48" spans="2:43" ht="21">
      <c r="B48" s="47" t="s">
        <v>405</v>
      </c>
      <c r="C48" s="83" t="s">
        <v>406</v>
      </c>
      <c r="D48" s="49" t="s">
        <v>31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39">
        <v>0</v>
      </c>
      <c r="M48" s="39">
        <v>0</v>
      </c>
      <c r="N48" s="39">
        <v>0</v>
      </c>
      <c r="O48" s="39">
        <v>0</v>
      </c>
      <c r="P48" s="39">
        <v>0</v>
      </c>
      <c r="Q48" s="39">
        <v>0</v>
      </c>
      <c r="R48" s="39">
        <v>0</v>
      </c>
      <c r="S48" s="39">
        <v>0</v>
      </c>
      <c r="T48" s="39">
        <v>0</v>
      </c>
      <c r="U48" s="39">
        <v>0</v>
      </c>
      <c r="V48" s="39">
        <v>0</v>
      </c>
      <c r="W48" s="39">
        <v>0</v>
      </c>
      <c r="X48" s="39">
        <v>0</v>
      </c>
      <c r="Y48" s="39">
        <v>0</v>
      </c>
      <c r="Z48" s="39">
        <v>0</v>
      </c>
      <c r="AA48" s="39">
        <v>0</v>
      </c>
      <c r="AB48" s="39">
        <v>0</v>
      </c>
      <c r="AC48" s="39">
        <v>0</v>
      </c>
      <c r="AD48" s="39">
        <v>0</v>
      </c>
      <c r="AE48" s="39">
        <v>0</v>
      </c>
      <c r="AF48" s="39">
        <v>0</v>
      </c>
      <c r="AG48" s="39">
        <v>0</v>
      </c>
      <c r="AH48" s="39">
        <v>0</v>
      </c>
      <c r="AI48" s="39">
        <v>0</v>
      </c>
      <c r="AJ48" s="39">
        <v>0</v>
      </c>
      <c r="AK48" s="39">
        <v>0</v>
      </c>
      <c r="AL48" s="39">
        <v>0</v>
      </c>
      <c r="AM48" s="39">
        <v>0</v>
      </c>
      <c r="AN48" s="39">
        <v>0</v>
      </c>
      <c r="AO48" s="39">
        <v>0</v>
      </c>
      <c r="AP48" s="39">
        <v>0</v>
      </c>
      <c r="AQ48" s="39">
        <v>0</v>
      </c>
    </row>
    <row r="49" spans="2:43">
      <c r="B49" s="47" t="s">
        <v>407</v>
      </c>
      <c r="C49" s="57" t="s">
        <v>408</v>
      </c>
      <c r="D49" s="49" t="s">
        <v>31</v>
      </c>
      <c r="E49" s="39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  <c r="N49" s="39">
        <v>0</v>
      </c>
      <c r="O49" s="39">
        <v>0</v>
      </c>
      <c r="P49" s="39">
        <v>0</v>
      </c>
      <c r="Q49" s="39">
        <v>0</v>
      </c>
      <c r="R49" s="39">
        <v>0</v>
      </c>
      <c r="S49" s="39">
        <v>0</v>
      </c>
      <c r="T49" s="39">
        <v>0</v>
      </c>
      <c r="U49" s="39">
        <v>0</v>
      </c>
      <c r="V49" s="39">
        <v>0</v>
      </c>
      <c r="W49" s="39">
        <v>0</v>
      </c>
      <c r="X49" s="39">
        <v>0</v>
      </c>
      <c r="Y49" s="39">
        <v>0</v>
      </c>
      <c r="Z49" s="39">
        <v>0</v>
      </c>
      <c r="AA49" s="39">
        <v>0</v>
      </c>
      <c r="AB49" s="39">
        <v>0</v>
      </c>
      <c r="AC49" s="39">
        <v>0</v>
      </c>
      <c r="AD49" s="39">
        <v>0</v>
      </c>
      <c r="AE49" s="39">
        <v>0</v>
      </c>
      <c r="AF49" s="39">
        <v>0</v>
      </c>
      <c r="AG49" s="39">
        <v>0</v>
      </c>
      <c r="AH49" s="39">
        <v>0</v>
      </c>
      <c r="AI49" s="39">
        <v>0</v>
      </c>
      <c r="AJ49" s="39">
        <v>0</v>
      </c>
      <c r="AK49" s="39">
        <v>0</v>
      </c>
      <c r="AL49" s="39">
        <v>0</v>
      </c>
      <c r="AM49" s="39">
        <v>0</v>
      </c>
      <c r="AN49" s="39">
        <v>0</v>
      </c>
      <c r="AO49" s="39">
        <v>0</v>
      </c>
      <c r="AP49" s="39">
        <v>0</v>
      </c>
      <c r="AQ49" s="39">
        <v>0</v>
      </c>
    </row>
    <row r="50" spans="2:43">
      <c r="B50" s="47" t="s">
        <v>409</v>
      </c>
      <c r="C50" s="58" t="s">
        <v>410</v>
      </c>
      <c r="D50" s="49" t="s">
        <v>31</v>
      </c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</row>
    <row r="51" spans="2:43">
      <c r="B51" s="47" t="s">
        <v>411</v>
      </c>
      <c r="C51" s="58" t="s">
        <v>385</v>
      </c>
      <c r="D51" s="49" t="s">
        <v>31</v>
      </c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</row>
    <row r="52" spans="2:43">
      <c r="B52" s="47" t="s">
        <v>412</v>
      </c>
      <c r="C52" s="58" t="s">
        <v>387</v>
      </c>
      <c r="D52" s="49" t="s">
        <v>31</v>
      </c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</row>
    <row r="53" spans="2:43">
      <c r="B53" s="55" t="s">
        <v>413</v>
      </c>
      <c r="C53" s="79" t="s">
        <v>150</v>
      </c>
      <c r="D53" s="84" t="s">
        <v>31</v>
      </c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</row>
  </sheetData>
  <mergeCells count="14">
    <mergeCell ref="AO6:AQ6"/>
    <mergeCell ref="E2:AN2"/>
    <mergeCell ref="B5:C6"/>
    <mergeCell ref="E4:AN5"/>
    <mergeCell ref="E3:AN3"/>
    <mergeCell ref="E6:H6"/>
    <mergeCell ref="I6:L6"/>
    <mergeCell ref="M6:P6"/>
    <mergeCell ref="Q6:T6"/>
    <mergeCell ref="U6:X6"/>
    <mergeCell ref="Y6:AB6"/>
    <mergeCell ref="AC6:AF6"/>
    <mergeCell ref="AG6:AJ6"/>
    <mergeCell ref="AK6:AN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Q99"/>
  <sheetViews>
    <sheetView showGridLines="0" tabSelected="1" zoomScale="130" zoomScaleNormal="130" workbookViewId="0">
      <pane xSplit="4" ySplit="1" topLeftCell="E2" activePane="bottomRight" state="frozen"/>
      <selection activeCell="A6" sqref="A6"/>
      <selection pane="topRight" activeCell="A6" sqref="A6"/>
      <selection pane="bottomLeft" activeCell="A6" sqref="A6"/>
      <selection pane="bottomRight" activeCell="AU20" sqref="AU20"/>
    </sheetView>
  </sheetViews>
  <sheetFormatPr defaultColWidth="11.42578125" defaultRowHeight="15"/>
  <cols>
    <col min="1" max="1" width="2.28515625" style="42" customWidth="1"/>
    <col min="2" max="2" width="11.42578125" style="42"/>
    <col min="3" max="3" width="58" style="42" customWidth="1"/>
    <col min="4" max="4" width="11.42578125" style="42"/>
    <col min="5" max="5" width="7" style="27" bestFit="1" customWidth="1"/>
    <col min="6" max="6" width="6.42578125" style="27" bestFit="1" customWidth="1"/>
    <col min="7" max="7" width="6.7109375" style="27" bestFit="1" customWidth="1"/>
    <col min="8" max="8" width="6.28515625" style="27" bestFit="1" customWidth="1"/>
    <col min="9" max="9" width="5.7109375" style="27" bestFit="1" customWidth="1"/>
    <col min="10" max="10" width="6.7109375" style="27" bestFit="1" customWidth="1"/>
    <col min="11" max="11" width="6.140625" style="27" bestFit="1" customWidth="1"/>
    <col min="12" max="12" width="6.5703125" style="27" bestFit="1" customWidth="1"/>
    <col min="13" max="13" width="7.28515625" style="27" bestFit="1" customWidth="1"/>
    <col min="14" max="14" width="6.7109375" style="27" bestFit="1" customWidth="1"/>
    <col min="15" max="15" width="7.28515625" style="27" bestFit="1" customWidth="1"/>
    <col min="16" max="16" width="7" style="27" bestFit="1" customWidth="1"/>
    <col min="17" max="17" width="7.5703125" style="27" bestFit="1" customWidth="1"/>
    <col min="18" max="18" width="7" style="27" bestFit="1" customWidth="1"/>
    <col min="19" max="19" width="6.5703125" style="27" bestFit="1" customWidth="1"/>
    <col min="20" max="20" width="6.7109375" style="27" bestFit="1" customWidth="1"/>
    <col min="21" max="21" width="7.5703125" style="27" bestFit="1" customWidth="1"/>
    <col min="22" max="22" width="8" style="27" bestFit="1" customWidth="1"/>
    <col min="23" max="23" width="7.85546875" style="27" bestFit="1" customWidth="1"/>
    <col min="24" max="24" width="7.85546875" style="42" bestFit="1" customWidth="1"/>
    <col min="25" max="25" width="8.28515625" style="42" bestFit="1" customWidth="1"/>
    <col min="26" max="26" width="6.7109375" style="42" bestFit="1" customWidth="1"/>
    <col min="27" max="28" width="7" style="42" bestFit="1" customWidth="1"/>
    <col min="29" max="29" width="7.85546875" style="42" bestFit="1" customWidth="1"/>
    <col min="30" max="30" width="7.5703125" style="42" bestFit="1" customWidth="1"/>
    <col min="31" max="32" width="8.28515625" style="42" bestFit="1" customWidth="1"/>
    <col min="33" max="33" width="8" style="42" bestFit="1" customWidth="1"/>
    <col min="34" max="34" width="7.5703125" style="42" bestFit="1" customWidth="1"/>
    <col min="35" max="35" width="7.7109375" style="42" bestFit="1" customWidth="1"/>
    <col min="36" max="36" width="7.5703125" style="42" bestFit="1" customWidth="1"/>
    <col min="37" max="37" width="7.85546875" style="42" bestFit="1" customWidth="1"/>
    <col min="38" max="38" width="8" style="42" bestFit="1" customWidth="1"/>
    <col min="39" max="39" width="7" style="42" bestFit="1" customWidth="1"/>
    <col min="40" max="40" width="7.5703125" style="42" bestFit="1" customWidth="1"/>
    <col min="41" max="42" width="8.28515625" style="42" bestFit="1" customWidth="1"/>
    <col min="43" max="43" width="7.28515625" style="42" bestFit="1" customWidth="1"/>
    <col min="44" max="16384" width="11.42578125" style="42"/>
  </cols>
  <sheetData>
    <row r="1" spans="2:43" customFormat="1">
      <c r="B1" s="12" t="s">
        <v>25</v>
      </c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</row>
    <row r="2" spans="2:43" ht="15.75">
      <c r="B2" s="28" t="s">
        <v>26</v>
      </c>
      <c r="C2" s="29"/>
      <c r="D2" s="30"/>
      <c r="E2" s="107" t="s">
        <v>278</v>
      </c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93"/>
      <c r="AP2" s="93"/>
      <c r="AQ2" s="93"/>
    </row>
    <row r="3" spans="2:43" ht="15.75">
      <c r="B3" s="28" t="s">
        <v>201</v>
      </c>
      <c r="C3" s="31"/>
      <c r="D3" s="22"/>
      <c r="E3" s="107" t="s">
        <v>505</v>
      </c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93"/>
      <c r="AP3" s="93"/>
      <c r="AQ3" s="93"/>
    </row>
    <row r="4" spans="2:43" ht="15" customHeight="1">
      <c r="B4" s="19"/>
      <c r="C4" s="20"/>
      <c r="D4" s="21"/>
      <c r="E4" s="108" t="s">
        <v>276</v>
      </c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93"/>
      <c r="AP4" s="93"/>
      <c r="AQ4" s="93"/>
    </row>
    <row r="5" spans="2:43" ht="15" customHeight="1">
      <c r="B5" s="110" t="s">
        <v>202</v>
      </c>
      <c r="C5" s="111"/>
      <c r="D5" s="22"/>
      <c r="E5" s="108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93"/>
      <c r="AP5" s="93"/>
      <c r="AQ5" s="93"/>
    </row>
    <row r="6" spans="2:43" ht="14.25">
      <c r="B6" s="110"/>
      <c r="C6" s="111"/>
      <c r="D6" s="22"/>
      <c r="E6" s="99">
        <v>2015</v>
      </c>
      <c r="F6" s="100"/>
      <c r="G6" s="100"/>
      <c r="H6" s="101"/>
      <c r="I6" s="99">
        <v>2016</v>
      </c>
      <c r="J6" s="100"/>
      <c r="K6" s="100"/>
      <c r="L6" s="101"/>
      <c r="M6" s="99">
        <v>2017</v>
      </c>
      <c r="N6" s="100"/>
      <c r="O6" s="100"/>
      <c r="P6" s="101"/>
      <c r="Q6" s="99">
        <v>2018</v>
      </c>
      <c r="R6" s="100"/>
      <c r="S6" s="100"/>
      <c r="T6" s="101"/>
      <c r="U6" s="99">
        <v>2019</v>
      </c>
      <c r="V6" s="100"/>
      <c r="W6" s="100"/>
      <c r="X6" s="101"/>
      <c r="Y6" s="99">
        <v>2020</v>
      </c>
      <c r="Z6" s="100"/>
      <c r="AA6" s="100"/>
      <c r="AB6" s="101"/>
      <c r="AC6" s="99">
        <v>2021</v>
      </c>
      <c r="AD6" s="100"/>
      <c r="AE6" s="100"/>
      <c r="AF6" s="101"/>
      <c r="AG6" s="99">
        <v>2022</v>
      </c>
      <c r="AH6" s="100"/>
      <c r="AI6" s="100"/>
      <c r="AJ6" s="101"/>
      <c r="AK6" s="99">
        <v>2023</v>
      </c>
      <c r="AL6" s="100"/>
      <c r="AM6" s="100"/>
      <c r="AN6" s="100"/>
      <c r="AO6" s="99">
        <v>2024</v>
      </c>
      <c r="AP6" s="100"/>
      <c r="AQ6" s="101"/>
    </row>
    <row r="7" spans="2:43" ht="14.25">
      <c r="B7" s="40"/>
      <c r="C7" s="41"/>
      <c r="D7" s="22"/>
      <c r="E7" s="89" t="s">
        <v>500</v>
      </c>
      <c r="F7" s="89" t="s">
        <v>501</v>
      </c>
      <c r="G7" s="89" t="s">
        <v>502</v>
      </c>
      <c r="H7" s="89" t="s">
        <v>503</v>
      </c>
      <c r="I7" s="89" t="s">
        <v>500</v>
      </c>
      <c r="J7" s="89" t="s">
        <v>501</v>
      </c>
      <c r="K7" s="89" t="s">
        <v>502</v>
      </c>
      <c r="L7" s="89" t="s">
        <v>503</v>
      </c>
      <c r="M7" s="89" t="s">
        <v>500</v>
      </c>
      <c r="N7" s="89" t="s">
        <v>501</v>
      </c>
      <c r="O7" s="89" t="s">
        <v>502</v>
      </c>
      <c r="P7" s="89" t="s">
        <v>503</v>
      </c>
      <c r="Q7" s="89" t="s">
        <v>500</v>
      </c>
      <c r="R7" s="89" t="s">
        <v>501</v>
      </c>
      <c r="S7" s="89" t="s">
        <v>502</v>
      </c>
      <c r="T7" s="89" t="s">
        <v>503</v>
      </c>
      <c r="U7" s="89" t="s">
        <v>500</v>
      </c>
      <c r="V7" s="89" t="s">
        <v>501</v>
      </c>
      <c r="W7" s="89" t="s">
        <v>502</v>
      </c>
      <c r="X7" s="89" t="s">
        <v>503</v>
      </c>
      <c r="Y7" s="89" t="s">
        <v>500</v>
      </c>
      <c r="Z7" s="89" t="s">
        <v>501</v>
      </c>
      <c r="AA7" s="89" t="s">
        <v>502</v>
      </c>
      <c r="AB7" s="89" t="s">
        <v>503</v>
      </c>
      <c r="AC7" s="89" t="s">
        <v>500</v>
      </c>
      <c r="AD7" s="89" t="s">
        <v>501</v>
      </c>
      <c r="AE7" s="89" t="s">
        <v>502</v>
      </c>
      <c r="AF7" s="89" t="s">
        <v>503</v>
      </c>
      <c r="AG7" s="89" t="s">
        <v>500</v>
      </c>
      <c r="AH7" s="89" t="s">
        <v>501</v>
      </c>
      <c r="AI7" s="89" t="s">
        <v>502</v>
      </c>
      <c r="AJ7" s="89" t="s">
        <v>503</v>
      </c>
      <c r="AK7" s="89" t="s">
        <v>500</v>
      </c>
      <c r="AL7" s="89" t="s">
        <v>501</v>
      </c>
      <c r="AM7" s="89" t="s">
        <v>502</v>
      </c>
      <c r="AN7" s="89" t="s">
        <v>503</v>
      </c>
      <c r="AO7" s="89" t="s">
        <v>500</v>
      </c>
      <c r="AP7" s="89" t="s">
        <v>501</v>
      </c>
      <c r="AQ7" s="89" t="s">
        <v>502</v>
      </c>
    </row>
    <row r="8" spans="2:43" ht="14.25">
      <c r="B8" s="44" t="s">
        <v>203</v>
      </c>
      <c r="C8" s="45" t="s">
        <v>204</v>
      </c>
      <c r="D8" s="46" t="s">
        <v>31</v>
      </c>
      <c r="E8" s="38">
        <v>-570.01163593180775</v>
      </c>
      <c r="F8" s="38">
        <v>-52.492647690000325</v>
      </c>
      <c r="G8" s="38">
        <v>-97.718259890000013</v>
      </c>
      <c r="H8" s="38">
        <v>53.916628639998891</v>
      </c>
      <c r="I8" s="38">
        <v>78.47664849999984</v>
      </c>
      <c r="J8" s="38">
        <v>-296.14237926999965</v>
      </c>
      <c r="K8" s="38">
        <v>151.12729219000005</v>
      </c>
      <c r="L8" s="38">
        <v>441.02402667999985</v>
      </c>
      <c r="M8" s="38">
        <v>405.46522829999992</v>
      </c>
      <c r="N8" s="38">
        <v>-341.52424584000005</v>
      </c>
      <c r="O8" s="38">
        <v>1085.9064884000009</v>
      </c>
      <c r="P8" s="38">
        <v>-457.74328590000005</v>
      </c>
      <c r="Q8" s="38">
        <v>-437.60058715000048</v>
      </c>
      <c r="R8" s="38">
        <v>204.4250448799996</v>
      </c>
      <c r="S8" s="38">
        <v>-47.569738770000839</v>
      </c>
      <c r="T8" s="38">
        <v>276.18109498272742</v>
      </c>
      <c r="U8" s="38">
        <v>-240.3554564100009</v>
      </c>
      <c r="V8" s="38">
        <v>-1668.2565318899915</v>
      </c>
      <c r="W8" s="38">
        <v>-536.95875466000643</v>
      </c>
      <c r="X8" s="38">
        <v>2269.694689929996</v>
      </c>
      <c r="Y8" s="38">
        <v>-3762.3147744300027</v>
      </c>
      <c r="Z8" s="38">
        <v>-631.40932341999985</v>
      </c>
      <c r="AA8" s="38">
        <v>-901.00231131000066</v>
      </c>
      <c r="AB8" s="38">
        <v>-244.54631097999953</v>
      </c>
      <c r="AC8" s="38">
        <v>2387.9611579100056</v>
      </c>
      <c r="AD8" s="38">
        <v>1655.6716873200005</v>
      </c>
      <c r="AE8" s="38">
        <v>-2342.5790907199989</v>
      </c>
      <c r="AF8" s="38">
        <v>-869.5138526099995</v>
      </c>
      <c r="AG8" s="38">
        <v>4637.4865635700025</v>
      </c>
      <c r="AH8" s="38">
        <v>-215.27983974000131</v>
      </c>
      <c r="AI8" s="38">
        <v>-1818.4676387500049</v>
      </c>
      <c r="AJ8" s="38">
        <v>44.70722406000209</v>
      </c>
      <c r="AK8" s="38">
        <v>-69.371366139997463</v>
      </c>
      <c r="AL8" s="38">
        <v>-1753.1889014983824</v>
      </c>
      <c r="AM8" s="38">
        <v>-638.47548044967471</v>
      </c>
      <c r="AN8" s="38">
        <v>44.70722406000209</v>
      </c>
      <c r="AO8" s="38">
        <v>524.98703328099714</v>
      </c>
      <c r="AP8" s="38">
        <v>-3062.3839438300024</v>
      </c>
      <c r="AQ8" s="38">
        <v>1516.4029199399968</v>
      </c>
    </row>
    <row r="9" spans="2:43" ht="14.25">
      <c r="B9" s="59" t="s">
        <v>63</v>
      </c>
      <c r="C9" s="85" t="s">
        <v>205</v>
      </c>
      <c r="D9" s="51" t="s">
        <v>31</v>
      </c>
      <c r="E9" s="39">
        <v>59.356373568189959</v>
      </c>
      <c r="F9" s="39">
        <v>32.624951880000033</v>
      </c>
      <c r="G9" s="39">
        <v>38.722376740000023</v>
      </c>
      <c r="H9" s="39">
        <v>52.887185409999844</v>
      </c>
      <c r="I9" s="39">
        <v>49.716378410000104</v>
      </c>
      <c r="J9" s="39">
        <v>34.727580080000024</v>
      </c>
      <c r="K9" s="39">
        <v>131.36784222999998</v>
      </c>
      <c r="L9" s="39">
        <v>52.467329760000105</v>
      </c>
      <c r="M9" s="39">
        <v>15.403186650000004</v>
      </c>
      <c r="N9" s="39">
        <v>5.0757376699999757</v>
      </c>
      <c r="O9" s="39">
        <v>8.9961027199999855</v>
      </c>
      <c r="P9" s="39">
        <v>147.04731477999999</v>
      </c>
      <c r="Q9" s="39">
        <v>39.167193790000084</v>
      </c>
      <c r="R9" s="39">
        <v>2.38590802</v>
      </c>
      <c r="S9" s="39">
        <v>15.096903940000001</v>
      </c>
      <c r="T9" s="39">
        <v>10.960588712727278</v>
      </c>
      <c r="U9" s="39">
        <v>19.755661369999999</v>
      </c>
      <c r="V9" s="39">
        <v>39.278080000000003</v>
      </c>
      <c r="W9" s="39">
        <v>5.8420248900000002</v>
      </c>
      <c r="X9" s="39">
        <v>14.682819190000002</v>
      </c>
      <c r="Y9" s="39">
        <v>6.6433694599999988</v>
      </c>
      <c r="Z9" s="39">
        <v>10.278532719999999</v>
      </c>
      <c r="AA9" s="39">
        <v>49.59111386</v>
      </c>
      <c r="AB9" s="39">
        <v>1.8746160199999999</v>
      </c>
      <c r="AC9" s="39">
        <v>4.5463312899999995</v>
      </c>
      <c r="AD9" s="39">
        <v>10.99141865</v>
      </c>
      <c r="AE9" s="39">
        <v>16.524003359999998</v>
      </c>
      <c r="AF9" s="39">
        <v>61.242716189999996</v>
      </c>
      <c r="AG9" s="39">
        <v>9.9863469999999996E-2</v>
      </c>
      <c r="AH9" s="39">
        <v>9.0972526299999998</v>
      </c>
      <c r="AI9" s="39">
        <v>35.625206320000011</v>
      </c>
      <c r="AJ9" s="39">
        <v>21.507343019999997</v>
      </c>
      <c r="AK9" s="39">
        <v>1.7828991600000001</v>
      </c>
      <c r="AL9" s="39">
        <v>4.8379661799999996</v>
      </c>
      <c r="AM9" s="39">
        <v>8.0089123499999992</v>
      </c>
      <c r="AN9" s="39">
        <v>21.507343019999997</v>
      </c>
      <c r="AO9" s="39">
        <v>8.2766672109999941</v>
      </c>
      <c r="AP9" s="39">
        <v>18.21152464</v>
      </c>
      <c r="AQ9" s="39">
        <v>1.394925239999977</v>
      </c>
    </row>
    <row r="10" spans="2:43" ht="14.25">
      <c r="B10" s="52" t="s">
        <v>65</v>
      </c>
      <c r="C10" s="53" t="s">
        <v>206</v>
      </c>
      <c r="D10" s="22" t="s">
        <v>31</v>
      </c>
      <c r="E10" s="32">
        <v>59.356373568189959</v>
      </c>
      <c r="F10" s="32">
        <v>32.624951880000033</v>
      </c>
      <c r="G10" s="32">
        <v>38.722376740000023</v>
      </c>
      <c r="H10" s="32">
        <v>52.887185409999844</v>
      </c>
      <c r="I10" s="32">
        <v>49.716378410000104</v>
      </c>
      <c r="J10" s="32">
        <v>34.727580080000024</v>
      </c>
      <c r="K10" s="32">
        <v>131.36784222999998</v>
      </c>
      <c r="L10" s="32">
        <v>52.467329760000105</v>
      </c>
      <c r="M10" s="32">
        <v>15.403186650000004</v>
      </c>
      <c r="N10" s="32">
        <v>5.0757376699999757</v>
      </c>
      <c r="O10" s="32">
        <v>8.9961027199999855</v>
      </c>
      <c r="P10" s="32">
        <v>147.04731477999999</v>
      </c>
      <c r="Q10" s="32">
        <v>39.167193790000084</v>
      </c>
      <c r="R10" s="32">
        <v>2.38590802</v>
      </c>
      <c r="S10" s="32">
        <v>15.096903940000001</v>
      </c>
      <c r="T10" s="32">
        <v>10.960588712727278</v>
      </c>
      <c r="U10" s="32">
        <v>19.755661369999999</v>
      </c>
      <c r="V10" s="32">
        <v>39.278080000000003</v>
      </c>
      <c r="W10" s="32">
        <v>5.8420248900000002</v>
      </c>
      <c r="X10" s="32">
        <v>14.682819190000002</v>
      </c>
      <c r="Y10" s="32">
        <v>6.6433694599999988</v>
      </c>
      <c r="Z10" s="32">
        <v>10.278532719999999</v>
      </c>
      <c r="AA10" s="32">
        <v>49.59111386</v>
      </c>
      <c r="AB10" s="32">
        <v>1.8746160199999999</v>
      </c>
      <c r="AC10" s="32">
        <v>4.5463312899999995</v>
      </c>
      <c r="AD10" s="32">
        <v>10.99141865</v>
      </c>
      <c r="AE10" s="32">
        <v>16.524003359999998</v>
      </c>
      <c r="AF10" s="32">
        <v>61.242716189999996</v>
      </c>
      <c r="AG10" s="32">
        <v>9.9863469999999996E-2</v>
      </c>
      <c r="AH10" s="32">
        <v>9.0972526299999998</v>
      </c>
      <c r="AI10" s="32">
        <v>35.625206320000011</v>
      </c>
      <c r="AJ10" s="32">
        <v>21.507343019999997</v>
      </c>
      <c r="AK10" s="32">
        <v>1.7828991600000001</v>
      </c>
      <c r="AL10" s="32">
        <v>4.8379661799999996</v>
      </c>
      <c r="AM10" s="32">
        <v>8.0089123499999992</v>
      </c>
      <c r="AN10" s="32">
        <v>21.507343019999997</v>
      </c>
      <c r="AO10" s="32">
        <v>8.2766672109999941</v>
      </c>
      <c r="AP10" s="32">
        <v>18.21152464</v>
      </c>
      <c r="AQ10" s="32">
        <v>1.394925239999977</v>
      </c>
    </row>
    <row r="11" spans="2:43" ht="14.25">
      <c r="B11" s="47" t="s">
        <v>207</v>
      </c>
      <c r="C11" s="57" t="s">
        <v>208</v>
      </c>
      <c r="D11" s="22" t="s">
        <v>31</v>
      </c>
      <c r="E11" s="32">
        <v>59.356373568189959</v>
      </c>
      <c r="F11" s="32">
        <v>32.624951880000033</v>
      </c>
      <c r="G11" s="32">
        <v>38.722376740000023</v>
      </c>
      <c r="H11" s="32">
        <v>52.887185409999844</v>
      </c>
      <c r="I11" s="32">
        <v>49.716378410000104</v>
      </c>
      <c r="J11" s="32">
        <v>34.727580080000024</v>
      </c>
      <c r="K11" s="32">
        <v>131.36784222999998</v>
      </c>
      <c r="L11" s="32">
        <v>52.467329760000105</v>
      </c>
      <c r="M11" s="32">
        <v>15.403186650000004</v>
      </c>
      <c r="N11" s="32">
        <v>5.0757376699999757</v>
      </c>
      <c r="O11" s="32">
        <v>8.9961027199999855</v>
      </c>
      <c r="P11" s="32">
        <v>147.04731477999999</v>
      </c>
      <c r="Q11" s="32">
        <v>39.167193790000084</v>
      </c>
      <c r="R11" s="32">
        <v>2.38590802</v>
      </c>
      <c r="S11" s="32">
        <v>15.096903940000001</v>
      </c>
      <c r="T11" s="32">
        <v>10.960588712727278</v>
      </c>
      <c r="U11" s="32">
        <v>19.755661369999999</v>
      </c>
      <c r="V11" s="32">
        <v>39.278080000000003</v>
      </c>
      <c r="W11" s="32">
        <v>5.8420248900000002</v>
      </c>
      <c r="X11" s="32">
        <v>14.682819190000002</v>
      </c>
      <c r="Y11" s="32">
        <v>6.6433694599999988</v>
      </c>
      <c r="Z11" s="32">
        <v>10.278532719999999</v>
      </c>
      <c r="AA11" s="32">
        <v>49.59111386</v>
      </c>
      <c r="AB11" s="32">
        <v>1.8746160199999999</v>
      </c>
      <c r="AC11" s="32">
        <v>4.5463312899999995</v>
      </c>
      <c r="AD11" s="32">
        <v>10.99141865</v>
      </c>
      <c r="AE11" s="32">
        <v>16.524003359999998</v>
      </c>
      <c r="AF11" s="32">
        <v>61.242716189999996</v>
      </c>
      <c r="AG11" s="32">
        <v>9.9863469999999996E-2</v>
      </c>
      <c r="AH11" s="32">
        <v>9.0972526299999998</v>
      </c>
      <c r="AI11" s="32">
        <v>35.625206320000011</v>
      </c>
      <c r="AJ11" s="32">
        <v>21.507343019999997</v>
      </c>
      <c r="AK11" s="32">
        <v>1.7828991600000001</v>
      </c>
      <c r="AL11" s="32">
        <v>4.8379661799999996</v>
      </c>
      <c r="AM11" s="32">
        <v>8.0089123499999992</v>
      </c>
      <c r="AN11" s="32">
        <v>21.507343019999997</v>
      </c>
      <c r="AO11" s="32">
        <v>8.2766672109999941</v>
      </c>
      <c r="AP11" s="32">
        <v>18.21152464</v>
      </c>
      <c r="AQ11" s="32">
        <v>1.394925239999977</v>
      </c>
    </row>
    <row r="12" spans="2:43" ht="14.25">
      <c r="B12" s="47" t="s">
        <v>209</v>
      </c>
      <c r="C12" s="57" t="s">
        <v>210</v>
      </c>
      <c r="D12" s="22" t="s">
        <v>31</v>
      </c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</row>
    <row r="13" spans="2:43" ht="14.25">
      <c r="B13" s="47" t="s">
        <v>211</v>
      </c>
      <c r="C13" s="57" t="s">
        <v>212</v>
      </c>
      <c r="D13" s="22" t="s">
        <v>31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</row>
    <row r="14" spans="2:43" ht="14.25">
      <c r="B14" s="47" t="s">
        <v>213</v>
      </c>
      <c r="C14" s="57" t="s">
        <v>214</v>
      </c>
      <c r="D14" s="22" t="s">
        <v>31</v>
      </c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</row>
    <row r="15" spans="2:43" ht="14.25">
      <c r="B15" s="52" t="s">
        <v>67</v>
      </c>
      <c r="C15" s="53" t="s">
        <v>215</v>
      </c>
      <c r="D15" s="22" t="s">
        <v>31</v>
      </c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</row>
    <row r="16" spans="2:43" ht="14.25">
      <c r="B16" s="52" t="s">
        <v>69</v>
      </c>
      <c r="C16" s="53" t="s">
        <v>216</v>
      </c>
      <c r="D16" s="22" t="s">
        <v>31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</row>
    <row r="17" spans="2:43" ht="14.25">
      <c r="B17" s="52" t="s">
        <v>71</v>
      </c>
      <c r="C17" s="53" t="s">
        <v>217</v>
      </c>
      <c r="D17" s="22" t="s">
        <v>31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  <c r="AA17" s="32">
        <v>0</v>
      </c>
      <c r="AB17" s="32">
        <v>0</v>
      </c>
      <c r="AC17" s="32">
        <v>0</v>
      </c>
      <c r="AD17" s="32">
        <v>0</v>
      </c>
      <c r="AE17" s="32">
        <v>0</v>
      </c>
      <c r="AF17" s="32">
        <v>0</v>
      </c>
      <c r="AG17" s="32">
        <v>0</v>
      </c>
      <c r="AH17" s="32">
        <v>0</v>
      </c>
      <c r="AI17" s="32">
        <v>0</v>
      </c>
      <c r="AJ17" s="32">
        <v>0</v>
      </c>
      <c r="AK17" s="32">
        <v>0</v>
      </c>
      <c r="AL17" s="32">
        <v>0</v>
      </c>
      <c r="AM17" s="32">
        <v>0</v>
      </c>
      <c r="AN17" s="32">
        <v>0</v>
      </c>
      <c r="AO17" s="32">
        <v>0</v>
      </c>
      <c r="AP17" s="32">
        <v>0</v>
      </c>
      <c r="AQ17" s="32">
        <v>0</v>
      </c>
    </row>
    <row r="18" spans="2:43" ht="14.25">
      <c r="B18" s="47" t="s">
        <v>218</v>
      </c>
      <c r="C18" s="57" t="s">
        <v>219</v>
      </c>
      <c r="D18" s="22" t="s">
        <v>31</v>
      </c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</row>
    <row r="19" spans="2:43" ht="14.25">
      <c r="B19" s="47" t="s">
        <v>220</v>
      </c>
      <c r="C19" s="57" t="s">
        <v>221</v>
      </c>
      <c r="D19" s="22" t="s">
        <v>31</v>
      </c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</row>
    <row r="20" spans="2:43" ht="14.25">
      <c r="B20" s="47" t="s">
        <v>222</v>
      </c>
      <c r="C20" s="57" t="s">
        <v>223</v>
      </c>
      <c r="D20" s="22" t="s">
        <v>31</v>
      </c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</row>
    <row r="21" spans="2:43" ht="14.25">
      <c r="B21" s="47" t="s">
        <v>224</v>
      </c>
      <c r="C21" s="57" t="s">
        <v>225</v>
      </c>
      <c r="D21" s="22" t="s">
        <v>31</v>
      </c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</row>
    <row r="22" spans="2:43" ht="14.25">
      <c r="B22" s="86" t="s">
        <v>78</v>
      </c>
      <c r="C22" s="87" t="s">
        <v>226</v>
      </c>
      <c r="D22" s="88" t="s">
        <v>31</v>
      </c>
      <c r="E22" s="39">
        <v>-666.84455109999772</v>
      </c>
      <c r="F22" s="39">
        <v>-124.01224257000035</v>
      </c>
      <c r="G22" s="39">
        <v>-176.57691963000002</v>
      </c>
      <c r="H22" s="39">
        <v>148.73932416999901</v>
      </c>
      <c r="I22" s="39">
        <v>56.173390519999899</v>
      </c>
      <c r="J22" s="39">
        <v>136.00236824000015</v>
      </c>
      <c r="K22" s="39">
        <v>11.807177910000092</v>
      </c>
      <c r="L22" s="39">
        <v>429.0816354800001</v>
      </c>
      <c r="M22" s="39">
        <v>1321.3513238899995</v>
      </c>
      <c r="N22" s="39">
        <v>248.78568915000005</v>
      </c>
      <c r="O22" s="39">
        <v>1096.1259905100003</v>
      </c>
      <c r="P22" s="39">
        <v>-866.88667210999984</v>
      </c>
      <c r="Q22" s="39">
        <v>918.20201463999945</v>
      </c>
      <c r="R22" s="39">
        <v>383.47535236999971</v>
      </c>
      <c r="S22" s="39">
        <v>188.78570479999993</v>
      </c>
      <c r="T22" s="39">
        <v>192.01565939999978</v>
      </c>
      <c r="U22" s="39">
        <v>1425.2653753200013</v>
      </c>
      <c r="V22" s="39">
        <v>2866.655151150002</v>
      </c>
      <c r="W22" s="39">
        <v>2276.4206791799966</v>
      </c>
      <c r="X22" s="39">
        <v>3187.0264238399945</v>
      </c>
      <c r="Y22" s="39">
        <v>-3769.0899258900026</v>
      </c>
      <c r="Z22" s="39">
        <v>-641.87814213999991</v>
      </c>
      <c r="AA22" s="39">
        <v>-950.70220017000065</v>
      </c>
      <c r="AB22" s="39">
        <v>-246.30751499999951</v>
      </c>
      <c r="AC22" s="39">
        <v>3581.3090695000014</v>
      </c>
      <c r="AD22" s="39">
        <v>3062.1153093400007</v>
      </c>
      <c r="AE22" s="39">
        <v>6270.6434428400007</v>
      </c>
      <c r="AF22" s="39">
        <v>-2184.8111748599999</v>
      </c>
      <c r="AG22" s="39">
        <v>1736.09707908</v>
      </c>
      <c r="AH22" s="39">
        <v>1786.1197184399998</v>
      </c>
      <c r="AI22" s="39">
        <v>-276.71808295</v>
      </c>
      <c r="AJ22" s="39">
        <v>1485.1529338099995</v>
      </c>
      <c r="AK22" s="39">
        <v>2143.2323871800031</v>
      </c>
      <c r="AL22" s="39">
        <v>-1742.05</v>
      </c>
      <c r="AM22" s="39">
        <v>-633.21584010805702</v>
      </c>
      <c r="AN22" s="39">
        <v>1485.1529338099995</v>
      </c>
      <c r="AO22" s="39">
        <v>1739.4115312400004</v>
      </c>
      <c r="AP22" s="39">
        <v>-3076.5863324700022</v>
      </c>
      <c r="AQ22" s="39">
        <v>1548.17462174</v>
      </c>
    </row>
    <row r="23" spans="2:43" ht="14.25">
      <c r="B23" s="47" t="s">
        <v>227</v>
      </c>
      <c r="C23" s="48" t="s">
        <v>228</v>
      </c>
      <c r="D23" s="22" t="s">
        <v>31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</row>
    <row r="24" spans="2:43" ht="14.25">
      <c r="B24" s="47" t="s">
        <v>229</v>
      </c>
      <c r="C24" s="48" t="s">
        <v>230</v>
      </c>
      <c r="D24" s="22" t="s">
        <v>31</v>
      </c>
      <c r="E24" s="33">
        <v>-666.84455109999772</v>
      </c>
      <c r="F24" s="33">
        <v>-124.01224257000035</v>
      </c>
      <c r="G24" s="33">
        <v>-176.57691963000002</v>
      </c>
      <c r="H24" s="33">
        <v>148.73932416999901</v>
      </c>
      <c r="I24" s="33">
        <v>-7.5754897599999946</v>
      </c>
      <c r="J24" s="33">
        <v>35.189561660000003</v>
      </c>
      <c r="K24" s="33">
        <v>-21.606089350000001</v>
      </c>
      <c r="L24" s="33">
        <v>21.349172240000001</v>
      </c>
      <c r="M24" s="33">
        <v>834.58121388999984</v>
      </c>
      <c r="N24" s="33">
        <v>-26.114135789999992</v>
      </c>
      <c r="O24" s="33">
        <v>802.92789297000002</v>
      </c>
      <c r="P24" s="33">
        <v>-723.76412574999983</v>
      </c>
      <c r="Q24" s="33">
        <v>487.89168065999996</v>
      </c>
      <c r="R24" s="33">
        <v>-407.93636558999998</v>
      </c>
      <c r="S24" s="33">
        <v>-34.508612970000016</v>
      </c>
      <c r="T24" s="33">
        <v>192.56495278999995</v>
      </c>
      <c r="U24" s="33">
        <v>192.20299459000026</v>
      </c>
      <c r="V24" s="33">
        <v>-363.78865618000032</v>
      </c>
      <c r="W24" s="33">
        <v>-12.505136789999723</v>
      </c>
      <c r="X24" s="33">
        <v>-30.339071220000029</v>
      </c>
      <c r="Y24" s="33">
        <v>-3769.0899258900026</v>
      </c>
      <c r="Z24" s="33">
        <v>-641.87814213999991</v>
      </c>
      <c r="AA24" s="33">
        <v>-950.70220017000065</v>
      </c>
      <c r="AB24" s="33">
        <v>-246.30751499999951</v>
      </c>
      <c r="AC24" s="33">
        <v>238.7745480699997</v>
      </c>
      <c r="AD24" s="33">
        <v>520.33575547999999</v>
      </c>
      <c r="AE24" s="33">
        <v>1848.70447227</v>
      </c>
      <c r="AF24" s="33">
        <v>-1396.5902532999996</v>
      </c>
      <c r="AG24" s="33">
        <v>32.108740279999864</v>
      </c>
      <c r="AH24" s="33">
        <v>412.77065453999995</v>
      </c>
      <c r="AI24" s="33">
        <v>-465.17956404999995</v>
      </c>
      <c r="AJ24" s="33">
        <v>-87.351517430000271</v>
      </c>
      <c r="AK24" s="33">
        <v>360.40135363000002</v>
      </c>
      <c r="AL24" s="33">
        <v>-1742.05</v>
      </c>
      <c r="AM24" s="33">
        <v>-633.21584010805702</v>
      </c>
      <c r="AN24" s="33">
        <v>-87.351517430000271</v>
      </c>
      <c r="AO24" s="33">
        <v>80.318852709999803</v>
      </c>
      <c r="AP24" s="33">
        <v>-3076.5863324700022</v>
      </c>
      <c r="AQ24" s="33">
        <v>-52.521658830000014</v>
      </c>
    </row>
    <row r="25" spans="2:43" ht="14.25">
      <c r="B25" s="47" t="s">
        <v>231</v>
      </c>
      <c r="C25" s="48" t="s">
        <v>232</v>
      </c>
      <c r="D25" s="22" t="s">
        <v>31</v>
      </c>
      <c r="E25" s="32">
        <v>0</v>
      </c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</row>
    <row r="26" spans="2:43" ht="14.25">
      <c r="B26" s="47" t="s">
        <v>233</v>
      </c>
      <c r="C26" s="48" t="s">
        <v>234</v>
      </c>
      <c r="D26" s="22" t="s">
        <v>31</v>
      </c>
      <c r="E26" s="39">
        <v>0</v>
      </c>
      <c r="F26" s="39">
        <v>0</v>
      </c>
      <c r="G26" s="39">
        <v>0</v>
      </c>
      <c r="H26" s="39">
        <v>0</v>
      </c>
      <c r="I26" s="39">
        <v>0.72565715999999647</v>
      </c>
      <c r="J26" s="39">
        <v>-0.60050149999999625</v>
      </c>
      <c r="K26" s="39">
        <v>-0.24247739999999851</v>
      </c>
      <c r="L26" s="39">
        <v>1.0486895199999995</v>
      </c>
      <c r="M26" s="39">
        <v>-0.81439923000000114</v>
      </c>
      <c r="N26" s="39">
        <v>1.401086E-2</v>
      </c>
      <c r="O26" s="39">
        <v>3.2381499999999943E-3</v>
      </c>
      <c r="P26" s="39">
        <v>0.25512699999999999</v>
      </c>
      <c r="Q26" s="39">
        <v>0.46</v>
      </c>
      <c r="R26" s="39">
        <v>-4.8075369999999992E-2</v>
      </c>
      <c r="S26" s="39">
        <v>-7.6171400000000136E-3</v>
      </c>
      <c r="T26" s="39">
        <v>-0.44500000000000001</v>
      </c>
      <c r="U26" s="39">
        <v>7.0000000000000001E-3</v>
      </c>
      <c r="V26" s="39">
        <v>-7.0000000000000001E-3</v>
      </c>
      <c r="W26" s="39">
        <v>0</v>
      </c>
      <c r="X26" s="39">
        <v>0</v>
      </c>
      <c r="Y26" s="39">
        <v>0</v>
      </c>
      <c r="Z26" s="39">
        <v>0</v>
      </c>
      <c r="AA26" s="39">
        <v>0</v>
      </c>
      <c r="AB26" s="39">
        <v>0</v>
      </c>
      <c r="AC26" s="39">
        <v>-1.7917499999997673E-3</v>
      </c>
      <c r="AD26" s="39">
        <v>-0.54139656999999985</v>
      </c>
      <c r="AE26" s="39">
        <v>-8.8642400000000024E-2</v>
      </c>
      <c r="AF26" s="39">
        <v>-0.44639529999999994</v>
      </c>
      <c r="AG26" s="39">
        <v>0</v>
      </c>
      <c r="AH26" s="39">
        <v>-2.8278000000000001E-3</v>
      </c>
      <c r="AI26" s="39">
        <v>0</v>
      </c>
      <c r="AJ26" s="39">
        <v>0</v>
      </c>
      <c r="AK26" s="39">
        <v>0</v>
      </c>
      <c r="AL26" s="39">
        <v>0</v>
      </c>
      <c r="AM26" s="39">
        <v>0</v>
      </c>
      <c r="AN26" s="39">
        <v>0</v>
      </c>
      <c r="AO26" s="39">
        <v>0</v>
      </c>
      <c r="AP26" s="39">
        <v>0</v>
      </c>
      <c r="AQ26" s="39">
        <v>0</v>
      </c>
    </row>
    <row r="27" spans="2:43" ht="14.25">
      <c r="B27" s="47" t="s">
        <v>235</v>
      </c>
      <c r="C27" s="48" t="s">
        <v>236</v>
      </c>
      <c r="D27" s="22" t="s">
        <v>31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2">
        <v>0</v>
      </c>
      <c r="S27" s="32">
        <v>0</v>
      </c>
      <c r="T27" s="32">
        <v>0</v>
      </c>
      <c r="U27" s="32">
        <v>1330.045965</v>
      </c>
      <c r="V27" s="32">
        <v>1255.996081</v>
      </c>
      <c r="W27" s="32">
        <v>1661.284253</v>
      </c>
      <c r="X27" s="32">
        <v>983.98494600000004</v>
      </c>
      <c r="Y27" s="32">
        <v>0</v>
      </c>
      <c r="Z27" s="32">
        <v>0</v>
      </c>
      <c r="AA27" s="32">
        <v>0</v>
      </c>
      <c r="AB27" s="32">
        <v>0</v>
      </c>
      <c r="AC27" s="32">
        <v>0</v>
      </c>
      <c r="AD27" s="32">
        <v>0</v>
      </c>
      <c r="AE27" s="32">
        <v>-8.5998999999999999</v>
      </c>
      <c r="AF27" s="32">
        <v>0</v>
      </c>
      <c r="AG27" s="32">
        <v>0</v>
      </c>
      <c r="AH27" s="32">
        <v>0</v>
      </c>
      <c r="AI27" s="32">
        <v>0</v>
      </c>
      <c r="AJ27" s="32">
        <v>0</v>
      </c>
      <c r="AK27" s="32">
        <v>1.2508999999999999</v>
      </c>
      <c r="AL27" s="32">
        <v>0</v>
      </c>
      <c r="AM27" s="32">
        <v>0</v>
      </c>
      <c r="AN27" s="32">
        <v>0</v>
      </c>
      <c r="AO27" s="32">
        <v>0</v>
      </c>
      <c r="AP27" s="32">
        <v>0</v>
      </c>
      <c r="AQ27" s="32">
        <v>0</v>
      </c>
    </row>
    <row r="28" spans="2:43" ht="14.25">
      <c r="B28" s="47" t="s">
        <v>237</v>
      </c>
      <c r="C28" s="48" t="s">
        <v>238</v>
      </c>
      <c r="D28" s="22" t="s">
        <v>31</v>
      </c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</row>
    <row r="29" spans="2:43" ht="14.25">
      <c r="B29" s="47" t="s">
        <v>239</v>
      </c>
      <c r="C29" s="48" t="s">
        <v>240</v>
      </c>
      <c r="D29" s="22" t="s">
        <v>31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</row>
    <row r="30" spans="2:43" ht="14.25">
      <c r="B30" s="47" t="s">
        <v>241</v>
      </c>
      <c r="C30" s="48" t="s">
        <v>242</v>
      </c>
      <c r="D30" s="22" t="s">
        <v>31</v>
      </c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</row>
    <row r="31" spans="2:43" ht="14.25">
      <c r="B31" s="52" t="s">
        <v>80</v>
      </c>
      <c r="C31" s="53" t="s">
        <v>243</v>
      </c>
      <c r="D31" s="22" t="s">
        <v>31</v>
      </c>
      <c r="E31" s="39">
        <v>-666.84455109999772</v>
      </c>
      <c r="F31" s="39">
        <v>-124.01224257000035</v>
      </c>
      <c r="G31" s="39">
        <v>-176.57691963000002</v>
      </c>
      <c r="H31" s="39">
        <v>148.73932416999901</v>
      </c>
      <c r="I31" s="39">
        <v>56.173390519999899</v>
      </c>
      <c r="J31" s="39">
        <v>136.00236824000015</v>
      </c>
      <c r="K31" s="39">
        <v>11.807177910000092</v>
      </c>
      <c r="L31" s="39">
        <v>429.0816354800001</v>
      </c>
      <c r="M31" s="39">
        <v>1321.3513238899995</v>
      </c>
      <c r="N31" s="39">
        <v>248.78568915000005</v>
      </c>
      <c r="O31" s="39">
        <v>1096.1259905100003</v>
      </c>
      <c r="P31" s="39">
        <v>-866.88667210999984</v>
      </c>
      <c r="Q31" s="39">
        <v>918.20201463999945</v>
      </c>
      <c r="R31" s="39">
        <v>383.47535236999971</v>
      </c>
      <c r="S31" s="39">
        <v>188.78570479999993</v>
      </c>
      <c r="T31" s="39">
        <v>192.01565939999978</v>
      </c>
      <c r="U31" s="39">
        <v>1425.2653753200013</v>
      </c>
      <c r="V31" s="39">
        <v>2866.655151150002</v>
      </c>
      <c r="W31" s="39">
        <v>2276.4206791799966</v>
      </c>
      <c r="X31" s="39">
        <v>3187.0264238399945</v>
      </c>
      <c r="Y31" s="39">
        <v>-3769.0899258900026</v>
      </c>
      <c r="Z31" s="39">
        <v>-641.87814213999991</v>
      </c>
      <c r="AA31" s="39">
        <v>-950.70220017000065</v>
      </c>
      <c r="AB31" s="39">
        <v>-246.30751499999951</v>
      </c>
      <c r="AC31" s="39">
        <v>3581.3090695000014</v>
      </c>
      <c r="AD31" s="39">
        <v>3062.1153093400007</v>
      </c>
      <c r="AE31" s="39">
        <v>6270.6434428400007</v>
      </c>
      <c r="AF31" s="39">
        <v>-2184.8111748599999</v>
      </c>
      <c r="AG31" s="39">
        <v>1736.09707908</v>
      </c>
      <c r="AH31" s="39">
        <v>1786.1197184399998</v>
      </c>
      <c r="AI31" s="39">
        <v>-276.71808295</v>
      </c>
      <c r="AJ31" s="39">
        <v>1485.1529338099995</v>
      </c>
      <c r="AK31" s="39">
        <v>2143.2323871800031</v>
      </c>
      <c r="AL31" s="39">
        <v>-1742.05</v>
      </c>
      <c r="AM31" s="39">
        <v>-633.21584010805702</v>
      </c>
      <c r="AN31" s="39">
        <v>1485.1529338099995</v>
      </c>
      <c r="AO31" s="39">
        <v>1739.4115312400004</v>
      </c>
      <c r="AP31" s="39">
        <v>-3076.5863324700022</v>
      </c>
      <c r="AQ31" s="39">
        <v>1548.17462174</v>
      </c>
    </row>
    <row r="32" spans="2:43" ht="14.25">
      <c r="B32" s="47" t="s">
        <v>244</v>
      </c>
      <c r="C32" s="57" t="s">
        <v>245</v>
      </c>
      <c r="D32" s="22" t="s">
        <v>31</v>
      </c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</row>
    <row r="33" spans="2:43" ht="14.25">
      <c r="B33" s="47" t="s">
        <v>246</v>
      </c>
      <c r="C33" s="57" t="s">
        <v>247</v>
      </c>
      <c r="D33" s="22" t="s">
        <v>31</v>
      </c>
      <c r="E33" s="32">
        <v>-666.84455109999772</v>
      </c>
      <c r="F33" s="32">
        <v>-124.01224257000035</v>
      </c>
      <c r="G33" s="32">
        <v>-176.57691963000002</v>
      </c>
      <c r="H33" s="32">
        <v>148.73932416999901</v>
      </c>
      <c r="I33" s="32">
        <v>-7.5754897599999946</v>
      </c>
      <c r="J33" s="32">
        <v>35.189561660000003</v>
      </c>
      <c r="K33" s="32">
        <v>-21.606089350000001</v>
      </c>
      <c r="L33" s="32">
        <v>21.349172240000001</v>
      </c>
      <c r="M33" s="32">
        <v>834.58121388999984</v>
      </c>
      <c r="N33" s="32">
        <v>-26.114135789999992</v>
      </c>
      <c r="O33" s="32">
        <v>802.92789297000002</v>
      </c>
      <c r="P33" s="32">
        <v>-723.76412574999983</v>
      </c>
      <c r="Q33" s="32">
        <v>487.89168065999996</v>
      </c>
      <c r="R33" s="32">
        <v>-407.93636558999998</v>
      </c>
      <c r="S33" s="32">
        <v>-34.508612970000016</v>
      </c>
      <c r="T33" s="32">
        <v>192.56495278999995</v>
      </c>
      <c r="U33" s="32">
        <v>192.20299459000026</v>
      </c>
      <c r="V33" s="32">
        <v>-363.78865618000032</v>
      </c>
      <c r="W33" s="32">
        <v>-12.505136789999723</v>
      </c>
      <c r="X33" s="32">
        <v>-30.339071220000029</v>
      </c>
      <c r="Y33" s="32">
        <v>-3769.0899258900026</v>
      </c>
      <c r="Z33" s="32">
        <v>-641.87814213999991</v>
      </c>
      <c r="AA33" s="32">
        <v>-950.70220017000065</v>
      </c>
      <c r="AB33" s="32">
        <v>-246.30751499999951</v>
      </c>
      <c r="AC33" s="32">
        <v>238.7745480699997</v>
      </c>
      <c r="AD33" s="32">
        <v>520.33575547999999</v>
      </c>
      <c r="AE33" s="32">
        <v>1848.70447227</v>
      </c>
      <c r="AF33" s="32">
        <v>-1396.5902532999996</v>
      </c>
      <c r="AG33" s="32">
        <v>32.108740279999864</v>
      </c>
      <c r="AH33" s="32">
        <v>412.77065453999995</v>
      </c>
      <c r="AI33" s="32">
        <v>-465.17956404999995</v>
      </c>
      <c r="AJ33" s="32">
        <v>-87.351517430000271</v>
      </c>
      <c r="AK33" s="32">
        <v>360.40135363000002</v>
      </c>
      <c r="AL33" s="32">
        <v>-1742.05</v>
      </c>
      <c r="AM33" s="32">
        <v>-633.21584010805702</v>
      </c>
      <c r="AN33" s="32">
        <v>-87.351517430000271</v>
      </c>
      <c r="AO33" s="32">
        <v>80.318852709999803</v>
      </c>
      <c r="AP33" s="32">
        <v>-3076.5863324700022</v>
      </c>
      <c r="AQ33" s="32">
        <v>-52.521658830000014</v>
      </c>
    </row>
    <row r="34" spans="2:43" ht="14.25">
      <c r="B34" s="47" t="s">
        <v>248</v>
      </c>
      <c r="C34" s="57" t="s">
        <v>249</v>
      </c>
      <c r="D34" s="22" t="s">
        <v>31</v>
      </c>
      <c r="E34" s="32">
        <v>0</v>
      </c>
      <c r="F34" s="32">
        <v>0</v>
      </c>
      <c r="G34" s="32">
        <v>0</v>
      </c>
      <c r="H34" s="32">
        <v>0</v>
      </c>
      <c r="I34" s="32">
        <v>36.814491559999823</v>
      </c>
      <c r="J34" s="32">
        <v>87.820823200000163</v>
      </c>
      <c r="K34" s="32">
        <v>67.391038600000172</v>
      </c>
      <c r="L34" s="32">
        <v>382.53963171000009</v>
      </c>
      <c r="M34" s="32">
        <v>404.6222337099997</v>
      </c>
      <c r="N34" s="32">
        <v>97.311247210000033</v>
      </c>
      <c r="O34" s="32">
        <v>239.79756984000016</v>
      </c>
      <c r="P34" s="32">
        <v>-167.29612154000009</v>
      </c>
      <c r="Q34" s="32">
        <v>397.27806629999935</v>
      </c>
      <c r="R34" s="32">
        <v>723.84849998999982</v>
      </c>
      <c r="S34" s="32">
        <v>272.33991105999996</v>
      </c>
      <c r="T34" s="32">
        <v>-147.67209190000008</v>
      </c>
      <c r="U34" s="32">
        <v>254.15781179000044</v>
      </c>
      <c r="V34" s="32">
        <v>1182.0785021100025</v>
      </c>
      <c r="W34" s="32">
        <v>1045.6484240199961</v>
      </c>
      <c r="X34" s="32">
        <v>1620.2052854499946</v>
      </c>
      <c r="Y34" s="32">
        <v>0</v>
      </c>
      <c r="Z34" s="32">
        <v>0</v>
      </c>
      <c r="AA34" s="32">
        <v>0</v>
      </c>
      <c r="AB34" s="32">
        <v>0</v>
      </c>
      <c r="AC34" s="32">
        <v>2290.3127893300016</v>
      </c>
      <c r="AD34" s="32">
        <v>1749.7338424700004</v>
      </c>
      <c r="AE34" s="32">
        <v>1703.2789645700002</v>
      </c>
      <c r="AF34" s="32">
        <v>1770.0876170900001</v>
      </c>
      <c r="AG34" s="32">
        <v>1888.92214057</v>
      </c>
      <c r="AH34" s="32">
        <v>1107.14955794</v>
      </c>
      <c r="AI34" s="32">
        <v>398.87698015000001</v>
      </c>
      <c r="AJ34" s="32">
        <v>1292.9757156899998</v>
      </c>
      <c r="AK34" s="32">
        <v>2232.4979172600042</v>
      </c>
      <c r="AL34" s="32">
        <v>0</v>
      </c>
      <c r="AM34" s="32">
        <v>0</v>
      </c>
      <c r="AN34" s="32">
        <v>1292.9757156899998</v>
      </c>
      <c r="AO34" s="32">
        <v>4096.7724973300001</v>
      </c>
      <c r="AP34" s="32">
        <v>0</v>
      </c>
      <c r="AQ34" s="32">
        <v>2019.1930644899999</v>
      </c>
    </row>
    <row r="35" spans="2:43" ht="14.25">
      <c r="B35" s="47" t="s">
        <v>250</v>
      </c>
      <c r="C35" s="57" t="s">
        <v>251</v>
      </c>
      <c r="D35" s="22" t="s">
        <v>31</v>
      </c>
      <c r="E35" s="32">
        <v>0</v>
      </c>
      <c r="F35" s="32">
        <v>0</v>
      </c>
      <c r="G35" s="32">
        <v>0</v>
      </c>
      <c r="H35" s="32">
        <v>0</v>
      </c>
      <c r="I35" s="32">
        <v>0.72565715999999647</v>
      </c>
      <c r="J35" s="32">
        <v>-0.60050149999999625</v>
      </c>
      <c r="K35" s="32">
        <v>-0.24247739999999851</v>
      </c>
      <c r="L35" s="32">
        <v>1.0486895199999995</v>
      </c>
      <c r="M35" s="32">
        <v>-0.81439923000000114</v>
      </c>
      <c r="N35" s="32">
        <v>1.401086E-2</v>
      </c>
      <c r="O35" s="32">
        <v>3.2381499999999943E-3</v>
      </c>
      <c r="P35" s="32">
        <v>0.25512699999999999</v>
      </c>
      <c r="Q35" s="32">
        <v>0.46</v>
      </c>
      <c r="R35" s="32">
        <v>-4.8075369999999992E-2</v>
      </c>
      <c r="S35" s="32">
        <v>-7.6171400000000136E-3</v>
      </c>
      <c r="T35" s="32">
        <v>-0.44500000000000001</v>
      </c>
      <c r="U35" s="32">
        <v>7.0000000000000001E-3</v>
      </c>
      <c r="V35" s="32">
        <v>-7.0000000000000001E-3</v>
      </c>
      <c r="W35" s="32">
        <v>0</v>
      </c>
      <c r="X35" s="32">
        <v>0</v>
      </c>
      <c r="Y35" s="32">
        <v>0</v>
      </c>
      <c r="Z35" s="32">
        <v>0</v>
      </c>
      <c r="AA35" s="32">
        <v>0</v>
      </c>
      <c r="AB35" s="32">
        <v>0</v>
      </c>
      <c r="AC35" s="32">
        <v>-1.7917499999997673E-3</v>
      </c>
      <c r="AD35" s="32">
        <v>-0.54139656999999985</v>
      </c>
      <c r="AE35" s="32">
        <v>-8.8642400000000024E-2</v>
      </c>
      <c r="AF35" s="32">
        <v>-0.44639529999999994</v>
      </c>
      <c r="AG35" s="32">
        <v>0</v>
      </c>
      <c r="AH35" s="32">
        <v>-2.8278000000000001E-3</v>
      </c>
      <c r="AI35" s="32">
        <v>0</v>
      </c>
      <c r="AJ35" s="32">
        <v>0</v>
      </c>
      <c r="AK35" s="32">
        <v>0</v>
      </c>
      <c r="AL35" s="32">
        <v>0</v>
      </c>
      <c r="AM35" s="32">
        <v>0</v>
      </c>
      <c r="AN35" s="32">
        <v>0</v>
      </c>
      <c r="AO35" s="32">
        <v>0</v>
      </c>
      <c r="AP35" s="32">
        <v>0</v>
      </c>
      <c r="AQ35" s="32">
        <v>0</v>
      </c>
    </row>
    <row r="36" spans="2:43" ht="14.25">
      <c r="B36" s="47" t="s">
        <v>252</v>
      </c>
      <c r="C36" s="57" t="s">
        <v>253</v>
      </c>
      <c r="D36" s="22" t="s">
        <v>31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32">
        <v>0</v>
      </c>
      <c r="P36" s="32">
        <v>0</v>
      </c>
      <c r="Q36" s="32">
        <v>0</v>
      </c>
      <c r="R36" s="32">
        <v>0</v>
      </c>
      <c r="S36" s="32">
        <v>0</v>
      </c>
      <c r="T36" s="32">
        <v>0</v>
      </c>
      <c r="U36" s="32">
        <v>1330.045965</v>
      </c>
      <c r="V36" s="32">
        <v>1255.996081</v>
      </c>
      <c r="W36" s="32">
        <v>1661.284253</v>
      </c>
      <c r="X36" s="32">
        <v>983.98494600000004</v>
      </c>
      <c r="Y36" s="32">
        <v>0</v>
      </c>
      <c r="Z36" s="32">
        <v>0</v>
      </c>
      <c r="AA36" s="32">
        <v>0</v>
      </c>
      <c r="AB36" s="32">
        <v>0</v>
      </c>
      <c r="AC36" s="32">
        <v>0</v>
      </c>
      <c r="AD36" s="32">
        <v>0</v>
      </c>
      <c r="AE36" s="32">
        <v>-8.5998999999999999</v>
      </c>
      <c r="AF36" s="32">
        <v>0</v>
      </c>
      <c r="AG36" s="32">
        <v>0</v>
      </c>
      <c r="AH36" s="32">
        <v>0</v>
      </c>
      <c r="AI36" s="32">
        <v>0</v>
      </c>
      <c r="AJ36" s="32">
        <v>0</v>
      </c>
      <c r="AK36" s="32">
        <v>1.2508999999999999</v>
      </c>
      <c r="AL36" s="32">
        <v>0</v>
      </c>
      <c r="AM36" s="32">
        <v>0</v>
      </c>
      <c r="AN36" s="32">
        <v>0</v>
      </c>
      <c r="AO36" s="32">
        <v>0</v>
      </c>
      <c r="AP36" s="32">
        <v>0</v>
      </c>
      <c r="AQ36" s="32">
        <v>0</v>
      </c>
    </row>
    <row r="37" spans="2:43" ht="14.25">
      <c r="B37" s="47" t="s">
        <v>254</v>
      </c>
      <c r="C37" s="57" t="s">
        <v>255</v>
      </c>
      <c r="D37" s="22" t="s">
        <v>31</v>
      </c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</row>
    <row r="38" spans="2:43" ht="14.25">
      <c r="B38" s="47" t="s">
        <v>414</v>
      </c>
      <c r="C38" s="57" t="s">
        <v>415</v>
      </c>
      <c r="D38" s="22" t="s">
        <v>31</v>
      </c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</row>
    <row r="39" spans="2:43" ht="14.25">
      <c r="B39" s="47" t="s">
        <v>416</v>
      </c>
      <c r="C39" s="57" t="s">
        <v>417</v>
      </c>
      <c r="D39" s="22" t="s">
        <v>31</v>
      </c>
      <c r="E39" s="32">
        <v>0</v>
      </c>
      <c r="F39" s="32">
        <v>0</v>
      </c>
      <c r="G39" s="32">
        <v>0</v>
      </c>
      <c r="H39" s="32">
        <v>0</v>
      </c>
      <c r="I39" s="32">
        <v>26.208731560000079</v>
      </c>
      <c r="J39" s="32">
        <v>13.592484879999994</v>
      </c>
      <c r="K39" s="32">
        <v>-33.735293940000076</v>
      </c>
      <c r="L39" s="32">
        <v>24.144142009999971</v>
      </c>
      <c r="M39" s="32">
        <v>82.962275519999977</v>
      </c>
      <c r="N39" s="32">
        <v>177.57456687000001</v>
      </c>
      <c r="O39" s="32">
        <v>53.397289550000025</v>
      </c>
      <c r="P39" s="32">
        <v>23.918448180000048</v>
      </c>
      <c r="Q39" s="32">
        <v>32.572267680000046</v>
      </c>
      <c r="R39" s="32">
        <v>67.611293339999861</v>
      </c>
      <c r="S39" s="32">
        <v>-49.03797615000002</v>
      </c>
      <c r="T39" s="32">
        <v>147.5677985099999</v>
      </c>
      <c r="U39" s="32">
        <v>-351.14839605999947</v>
      </c>
      <c r="V39" s="32">
        <v>792.37622421999981</v>
      </c>
      <c r="W39" s="32">
        <v>-418.00686104999971</v>
      </c>
      <c r="X39" s="32">
        <v>613.17526361000012</v>
      </c>
      <c r="Y39" s="32">
        <v>0</v>
      </c>
      <c r="Z39" s="32">
        <v>0</v>
      </c>
      <c r="AA39" s="32">
        <v>0</v>
      </c>
      <c r="AB39" s="32">
        <v>0</v>
      </c>
      <c r="AC39" s="32">
        <v>1052.2235238500002</v>
      </c>
      <c r="AD39" s="32">
        <v>792.58710796000025</v>
      </c>
      <c r="AE39" s="32">
        <v>2727.3485484000003</v>
      </c>
      <c r="AF39" s="32">
        <v>-2557.8621433500002</v>
      </c>
      <c r="AG39" s="32">
        <v>-184.93380176999986</v>
      </c>
      <c r="AH39" s="32">
        <v>266.20233375999999</v>
      </c>
      <c r="AI39" s="32">
        <v>-210.41549905000005</v>
      </c>
      <c r="AJ39" s="32">
        <v>279.52873554999996</v>
      </c>
      <c r="AK39" s="32">
        <v>-450.917783710001</v>
      </c>
      <c r="AL39" s="32">
        <v>0</v>
      </c>
      <c r="AM39" s="32">
        <v>0</v>
      </c>
      <c r="AN39" s="32">
        <v>279.52873554999996</v>
      </c>
      <c r="AO39" s="32">
        <v>-2437.6798187999998</v>
      </c>
      <c r="AP39" s="32">
        <v>0</v>
      </c>
      <c r="AQ39" s="32">
        <v>-418.49678391999976</v>
      </c>
    </row>
    <row r="40" spans="2:43" ht="14.25">
      <c r="B40" s="52" t="s">
        <v>82</v>
      </c>
      <c r="C40" s="53" t="s">
        <v>256</v>
      </c>
      <c r="D40" s="22" t="s">
        <v>31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  <c r="Q40" s="32">
        <v>0</v>
      </c>
      <c r="R40" s="32">
        <v>0</v>
      </c>
      <c r="S40" s="32">
        <v>0</v>
      </c>
      <c r="T40" s="32">
        <v>0</v>
      </c>
      <c r="U40" s="32">
        <v>0</v>
      </c>
      <c r="V40" s="32">
        <v>0</v>
      </c>
      <c r="W40" s="32">
        <v>0</v>
      </c>
      <c r="X40" s="32">
        <v>0</v>
      </c>
      <c r="Y40" s="32">
        <v>0</v>
      </c>
      <c r="Z40" s="32">
        <v>0</v>
      </c>
      <c r="AA40" s="32">
        <v>0</v>
      </c>
      <c r="AB40" s="32">
        <v>0</v>
      </c>
      <c r="AC40" s="32">
        <v>0</v>
      </c>
      <c r="AD40" s="32">
        <v>0</v>
      </c>
      <c r="AE40" s="32">
        <v>0</v>
      </c>
      <c r="AF40" s="32">
        <v>0</v>
      </c>
      <c r="AG40" s="32">
        <v>0</v>
      </c>
      <c r="AH40" s="32">
        <v>0</v>
      </c>
      <c r="AI40" s="32">
        <v>0</v>
      </c>
      <c r="AJ40" s="32">
        <v>0</v>
      </c>
      <c r="AK40" s="32">
        <v>0</v>
      </c>
      <c r="AL40" s="32">
        <v>0</v>
      </c>
      <c r="AM40" s="32">
        <v>0</v>
      </c>
      <c r="AN40" s="32">
        <v>0</v>
      </c>
      <c r="AO40" s="32">
        <v>0</v>
      </c>
      <c r="AP40" s="32">
        <v>0</v>
      </c>
      <c r="AQ40" s="32">
        <v>0</v>
      </c>
    </row>
    <row r="41" spans="2:43" ht="14.25">
      <c r="B41" s="47" t="s">
        <v>418</v>
      </c>
      <c r="C41" s="57" t="s">
        <v>245</v>
      </c>
      <c r="D41" s="22" t="s">
        <v>31</v>
      </c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</row>
    <row r="42" spans="2:43" ht="14.25">
      <c r="B42" s="47" t="s">
        <v>419</v>
      </c>
      <c r="C42" s="57" t="s">
        <v>247</v>
      </c>
      <c r="D42" s="22" t="s">
        <v>31</v>
      </c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</row>
    <row r="43" spans="2:43" ht="14.25">
      <c r="B43" s="47" t="s">
        <v>420</v>
      </c>
      <c r="C43" s="57" t="s">
        <v>421</v>
      </c>
      <c r="D43" s="22" t="s">
        <v>31</v>
      </c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</row>
    <row r="44" spans="2:43" ht="14.25">
      <c r="B44" s="47" t="s">
        <v>422</v>
      </c>
      <c r="C44" s="57" t="s">
        <v>423</v>
      </c>
      <c r="D44" s="22" t="s">
        <v>31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</row>
    <row r="45" spans="2:43" ht="14.25">
      <c r="B45" s="47" t="s">
        <v>424</v>
      </c>
      <c r="C45" s="57" t="s">
        <v>253</v>
      </c>
      <c r="D45" s="22" t="s">
        <v>31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</row>
    <row r="46" spans="2:43" ht="14.25">
      <c r="B46" s="47" t="s">
        <v>425</v>
      </c>
      <c r="C46" s="57" t="s">
        <v>426</v>
      </c>
      <c r="D46" s="22" t="s">
        <v>31</v>
      </c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</row>
    <row r="47" spans="2:43" ht="14.25">
      <c r="B47" s="47" t="s">
        <v>427</v>
      </c>
      <c r="C47" s="57" t="s">
        <v>428</v>
      </c>
      <c r="D47" s="22" t="s">
        <v>31</v>
      </c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</row>
    <row r="48" spans="2:43" ht="14.25">
      <c r="B48" s="47" t="s">
        <v>429</v>
      </c>
      <c r="C48" s="57" t="s">
        <v>430</v>
      </c>
      <c r="D48" s="22" t="s">
        <v>31</v>
      </c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</row>
    <row r="49" spans="2:43" ht="14.25">
      <c r="B49" s="86" t="s">
        <v>84</v>
      </c>
      <c r="C49" s="87" t="s">
        <v>431</v>
      </c>
      <c r="D49" s="88" t="s">
        <v>31</v>
      </c>
      <c r="E49" s="39">
        <v>-37.476541599999983</v>
      </c>
      <c r="F49" s="39">
        <v>-38.894643000000002</v>
      </c>
      <c r="G49" s="39">
        <v>-40.136282999999999</v>
      </c>
      <c r="H49" s="39">
        <v>147.70988093999998</v>
      </c>
      <c r="I49" s="39">
        <v>27.41312043000017</v>
      </c>
      <c r="J49" s="39">
        <v>466.87232758999983</v>
      </c>
      <c r="K49" s="39">
        <v>-7.9522720499999897</v>
      </c>
      <c r="L49" s="39">
        <v>40.524938560000344</v>
      </c>
      <c r="M49" s="39">
        <v>931.28928223999958</v>
      </c>
      <c r="N49" s="39">
        <v>595.38567266000007</v>
      </c>
      <c r="O49" s="39">
        <v>19.215604829999297</v>
      </c>
      <c r="P49" s="39">
        <v>-262.09607142999982</v>
      </c>
      <c r="Q49" s="39">
        <v>1394.96979558</v>
      </c>
      <c r="R49" s="39">
        <v>181.4362155100001</v>
      </c>
      <c r="S49" s="39">
        <v>251.45234751000078</v>
      </c>
      <c r="T49" s="39">
        <v>-73.204846870000367</v>
      </c>
      <c r="U49" s="39">
        <v>1685.3764931000023</v>
      </c>
      <c r="V49" s="39">
        <v>4574.1897630399935</v>
      </c>
      <c r="W49" s="39">
        <v>2819.2214587300032</v>
      </c>
      <c r="X49" s="39">
        <v>932.01455309999847</v>
      </c>
      <c r="Y49" s="39">
        <v>-0.13178200000000118</v>
      </c>
      <c r="Z49" s="39">
        <v>-0.1902860000000004</v>
      </c>
      <c r="AA49" s="39">
        <v>-0.1087750000000014</v>
      </c>
      <c r="AB49" s="39">
        <v>0.11341200000000384</v>
      </c>
      <c r="AC49" s="39">
        <v>1197.8942428799958</v>
      </c>
      <c r="AD49" s="39">
        <v>1417.4350406700003</v>
      </c>
      <c r="AE49" s="39">
        <v>8629.7465369199999</v>
      </c>
      <c r="AF49" s="39">
        <v>-1254.0546060600004</v>
      </c>
      <c r="AG49" s="39">
        <v>-2901.2896210200029</v>
      </c>
      <c r="AH49" s="39">
        <v>2010.4968108100011</v>
      </c>
      <c r="AI49" s="39">
        <v>1577.3747621200048</v>
      </c>
      <c r="AJ49" s="39">
        <v>1461.9530527699974</v>
      </c>
      <c r="AK49" s="39">
        <v>2214.3866524800005</v>
      </c>
      <c r="AL49" s="39">
        <v>15.976867678382375</v>
      </c>
      <c r="AM49" s="39">
        <v>13.268552691617664</v>
      </c>
      <c r="AN49" s="39">
        <v>1461.9530527699974</v>
      </c>
      <c r="AO49" s="39">
        <v>1222.7011651700032</v>
      </c>
      <c r="AP49" s="39">
        <v>4.0091359999999838</v>
      </c>
      <c r="AQ49" s="39">
        <v>33.166627040003299</v>
      </c>
    </row>
    <row r="50" spans="2:43" ht="14.25">
      <c r="B50" s="47" t="s">
        <v>432</v>
      </c>
      <c r="C50" s="48" t="s">
        <v>433</v>
      </c>
      <c r="D50" s="22" t="s">
        <v>31</v>
      </c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</row>
    <row r="51" spans="2:43" ht="14.25">
      <c r="B51" s="47" t="s">
        <v>434</v>
      </c>
      <c r="C51" s="48" t="s">
        <v>435</v>
      </c>
      <c r="D51" s="22" t="s">
        <v>31</v>
      </c>
      <c r="E51" s="32">
        <v>-37.476541599999983</v>
      </c>
      <c r="F51" s="32">
        <v>-38.894643000000002</v>
      </c>
      <c r="G51" s="32">
        <v>-40.136282999999999</v>
      </c>
      <c r="H51" s="32">
        <v>147.70988093999998</v>
      </c>
      <c r="I51" s="32">
        <v>0</v>
      </c>
      <c r="J51" s="32">
        <v>0</v>
      </c>
      <c r="K51" s="32">
        <v>0</v>
      </c>
      <c r="L51" s="32">
        <v>0</v>
      </c>
      <c r="M51" s="32">
        <v>16.99788654</v>
      </c>
      <c r="N51" s="32">
        <v>0</v>
      </c>
      <c r="O51" s="32">
        <v>0</v>
      </c>
      <c r="P51" s="32">
        <v>0</v>
      </c>
      <c r="Q51" s="32">
        <v>0</v>
      </c>
      <c r="R51" s="32">
        <v>0</v>
      </c>
      <c r="S51" s="32">
        <v>0</v>
      </c>
      <c r="T51" s="32">
        <v>0</v>
      </c>
      <c r="U51" s="32">
        <v>0</v>
      </c>
      <c r="V51" s="32">
        <v>0</v>
      </c>
      <c r="W51" s="32">
        <v>0</v>
      </c>
      <c r="X51" s="32">
        <v>0</v>
      </c>
      <c r="Y51" s="32">
        <v>-0.13178200000000118</v>
      </c>
      <c r="Z51" s="32">
        <v>-0.1902860000000004</v>
      </c>
      <c r="AA51" s="32">
        <v>-0.1087750000000014</v>
      </c>
      <c r="AB51" s="32">
        <v>0.11341200000000384</v>
      </c>
      <c r="AC51" s="32">
        <v>0</v>
      </c>
      <c r="AD51" s="32">
        <v>0</v>
      </c>
      <c r="AE51" s="32">
        <v>0</v>
      </c>
      <c r="AF51" s="32">
        <v>0</v>
      </c>
      <c r="AG51" s="32">
        <v>0</v>
      </c>
      <c r="AH51" s="32">
        <v>0</v>
      </c>
      <c r="AI51" s="32">
        <v>0</v>
      </c>
      <c r="AJ51" s="32">
        <v>0</v>
      </c>
      <c r="AK51" s="32">
        <v>8.1616176200000154</v>
      </c>
      <c r="AL51" s="32">
        <v>12.066867678382375</v>
      </c>
      <c r="AM51" s="32">
        <v>6.6342806816176436</v>
      </c>
      <c r="AN51" s="32">
        <v>0</v>
      </c>
      <c r="AO51" s="32">
        <v>0</v>
      </c>
      <c r="AP51" s="32">
        <v>0</v>
      </c>
      <c r="AQ51" s="32">
        <v>0</v>
      </c>
    </row>
    <row r="52" spans="2:43" ht="14.25">
      <c r="B52" s="47" t="s">
        <v>436</v>
      </c>
      <c r="C52" s="48" t="s">
        <v>437</v>
      </c>
      <c r="D52" s="22" t="s">
        <v>31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0</v>
      </c>
      <c r="S52" s="32">
        <v>0</v>
      </c>
      <c r="T52" s="32">
        <v>0</v>
      </c>
      <c r="U52" s="32">
        <v>0</v>
      </c>
      <c r="V52" s="32">
        <v>0</v>
      </c>
      <c r="W52" s="32">
        <v>0</v>
      </c>
      <c r="X52" s="32">
        <v>0</v>
      </c>
      <c r="Y52" s="32">
        <v>0</v>
      </c>
      <c r="Z52" s="32">
        <v>0</v>
      </c>
      <c r="AA52" s="32">
        <v>0</v>
      </c>
      <c r="AB52" s="32">
        <v>0</v>
      </c>
      <c r="AC52" s="32">
        <v>0</v>
      </c>
      <c r="AD52" s="32">
        <v>0</v>
      </c>
      <c r="AE52" s="32">
        <v>0</v>
      </c>
      <c r="AF52" s="32">
        <v>0</v>
      </c>
      <c r="AG52" s="32">
        <v>0</v>
      </c>
      <c r="AH52" s="32">
        <v>0</v>
      </c>
      <c r="AI52" s="32">
        <v>0</v>
      </c>
      <c r="AJ52" s="32">
        <v>0</v>
      </c>
      <c r="AK52" s="32">
        <v>0</v>
      </c>
      <c r="AL52" s="32">
        <v>0</v>
      </c>
      <c r="AM52" s="32">
        <v>0</v>
      </c>
      <c r="AN52" s="32">
        <v>0</v>
      </c>
      <c r="AO52" s="32">
        <v>0</v>
      </c>
      <c r="AP52" s="32">
        <v>0</v>
      </c>
      <c r="AQ52" s="32">
        <v>0</v>
      </c>
    </row>
    <row r="53" spans="2:43" ht="14.25">
      <c r="B53" s="47" t="s">
        <v>438</v>
      </c>
      <c r="C53" s="48" t="s">
        <v>439</v>
      </c>
      <c r="D53" s="22" t="s">
        <v>31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32">
        <v>0</v>
      </c>
      <c r="M53" s="32">
        <v>0</v>
      </c>
      <c r="N53" s="32">
        <v>0</v>
      </c>
      <c r="O53" s="32">
        <v>0</v>
      </c>
      <c r="P53" s="32">
        <v>0</v>
      </c>
      <c r="Q53" s="32">
        <v>0</v>
      </c>
      <c r="R53" s="32">
        <v>0</v>
      </c>
      <c r="S53" s="32">
        <v>0</v>
      </c>
      <c r="T53" s="32">
        <v>0</v>
      </c>
      <c r="U53" s="32">
        <v>0</v>
      </c>
      <c r="V53" s="32">
        <v>0</v>
      </c>
      <c r="W53" s="32">
        <v>0</v>
      </c>
      <c r="X53" s="32">
        <v>0</v>
      </c>
      <c r="Y53" s="32">
        <v>0</v>
      </c>
      <c r="Z53" s="32">
        <v>0</v>
      </c>
      <c r="AA53" s="32">
        <v>0</v>
      </c>
      <c r="AB53" s="32">
        <v>0</v>
      </c>
      <c r="AC53" s="32">
        <v>0</v>
      </c>
      <c r="AD53" s="32">
        <v>0</v>
      </c>
      <c r="AE53" s="32">
        <v>0</v>
      </c>
      <c r="AF53" s="32">
        <v>0</v>
      </c>
      <c r="AG53" s="32">
        <v>0</v>
      </c>
      <c r="AH53" s="32">
        <v>0</v>
      </c>
      <c r="AI53" s="32">
        <v>0</v>
      </c>
      <c r="AJ53" s="32">
        <v>0</v>
      </c>
      <c r="AK53" s="32">
        <v>0</v>
      </c>
      <c r="AL53" s="32">
        <v>0</v>
      </c>
      <c r="AM53" s="32">
        <v>0</v>
      </c>
      <c r="AN53" s="32">
        <v>0</v>
      </c>
      <c r="AO53" s="32">
        <v>0</v>
      </c>
      <c r="AP53" s="32">
        <v>0</v>
      </c>
      <c r="AQ53" s="32">
        <v>0</v>
      </c>
    </row>
    <row r="54" spans="2:43" ht="14.25">
      <c r="B54" s="47" t="s">
        <v>440</v>
      </c>
      <c r="C54" s="48" t="s">
        <v>441</v>
      </c>
      <c r="D54" s="22" t="s">
        <v>31</v>
      </c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</row>
    <row r="55" spans="2:43" ht="14.25">
      <c r="B55" s="47" t="s">
        <v>442</v>
      </c>
      <c r="C55" s="48" t="s">
        <v>443</v>
      </c>
      <c r="D55" s="22" t="s">
        <v>31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32">
        <v>0</v>
      </c>
      <c r="R55" s="32">
        <v>0</v>
      </c>
      <c r="S55" s="32">
        <v>0</v>
      </c>
      <c r="T55" s="32">
        <v>0</v>
      </c>
      <c r="U55" s="32">
        <v>0</v>
      </c>
      <c r="V55" s="32">
        <v>0</v>
      </c>
      <c r="W55" s="32">
        <v>0</v>
      </c>
      <c r="X55" s="32">
        <v>0</v>
      </c>
      <c r="Y55" s="32">
        <v>0</v>
      </c>
      <c r="Z55" s="32">
        <v>0</v>
      </c>
      <c r="AA55" s="32">
        <v>0</v>
      </c>
      <c r="AB55" s="32">
        <v>0</v>
      </c>
      <c r="AC55" s="32">
        <v>0</v>
      </c>
      <c r="AD55" s="32">
        <v>0</v>
      </c>
      <c r="AE55" s="32">
        <v>0</v>
      </c>
      <c r="AF55" s="32">
        <v>0</v>
      </c>
      <c r="AG55" s="32">
        <v>0</v>
      </c>
      <c r="AH55" s="32">
        <v>0</v>
      </c>
      <c r="AI55" s="32">
        <v>0</v>
      </c>
      <c r="AJ55" s="32">
        <v>0</v>
      </c>
      <c r="AK55" s="32">
        <v>0</v>
      </c>
      <c r="AL55" s="32">
        <v>0</v>
      </c>
      <c r="AM55" s="32">
        <v>0</v>
      </c>
      <c r="AN55" s="32">
        <v>0</v>
      </c>
      <c r="AO55" s="32">
        <v>0</v>
      </c>
      <c r="AP55" s="32">
        <v>0</v>
      </c>
      <c r="AQ55" s="32">
        <v>0</v>
      </c>
    </row>
    <row r="56" spans="2:43" ht="14.25">
      <c r="B56" s="47" t="s">
        <v>444</v>
      </c>
      <c r="C56" s="57" t="s">
        <v>445</v>
      </c>
      <c r="D56" s="22" t="s">
        <v>31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</row>
    <row r="57" spans="2:43" ht="14.25">
      <c r="B57" s="47" t="s">
        <v>446</v>
      </c>
      <c r="C57" s="57" t="s">
        <v>447</v>
      </c>
      <c r="D57" s="22" t="s">
        <v>31</v>
      </c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</row>
    <row r="58" spans="2:43" ht="14.25">
      <c r="B58" s="47" t="s">
        <v>448</v>
      </c>
      <c r="C58" s="57" t="s">
        <v>449</v>
      </c>
      <c r="D58" s="22" t="s">
        <v>31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</row>
    <row r="59" spans="2:43" ht="14.25">
      <c r="B59" s="47" t="s">
        <v>450</v>
      </c>
      <c r="C59" s="57" t="s">
        <v>451</v>
      </c>
      <c r="D59" s="22" t="s">
        <v>31</v>
      </c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</row>
    <row r="60" spans="2:43" ht="14.25">
      <c r="B60" s="47" t="s">
        <v>452</v>
      </c>
      <c r="C60" s="57" t="s">
        <v>453</v>
      </c>
      <c r="D60" s="22" t="s">
        <v>31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</row>
    <row r="61" spans="2:43" ht="14.25">
      <c r="B61" s="47" t="s">
        <v>454</v>
      </c>
      <c r="C61" s="48" t="s">
        <v>455</v>
      </c>
      <c r="D61" s="22" t="s">
        <v>31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</row>
    <row r="62" spans="2:43" ht="14.25">
      <c r="B62" s="47" t="s">
        <v>456</v>
      </c>
      <c r="C62" s="48" t="s">
        <v>457</v>
      </c>
      <c r="D62" s="22" t="s">
        <v>31</v>
      </c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</row>
    <row r="63" spans="2:43" ht="14.25">
      <c r="B63" s="52" t="s">
        <v>279</v>
      </c>
      <c r="C63" s="53" t="s">
        <v>458</v>
      </c>
      <c r="D63" s="22" t="s">
        <v>31</v>
      </c>
      <c r="E63" s="39">
        <v>-37.476541599999983</v>
      </c>
      <c r="F63" s="39">
        <v>-38.894643000000002</v>
      </c>
      <c r="G63" s="39">
        <v>-40.136282999999999</v>
      </c>
      <c r="H63" s="39">
        <v>147.70988093999998</v>
      </c>
      <c r="I63" s="39">
        <v>27.41312043000017</v>
      </c>
      <c r="J63" s="39">
        <v>466.87232758999983</v>
      </c>
      <c r="K63" s="39">
        <v>-7.9522720499999897</v>
      </c>
      <c r="L63" s="39">
        <v>40.524938560000344</v>
      </c>
      <c r="M63" s="39">
        <v>931.28928223999958</v>
      </c>
      <c r="N63" s="39">
        <v>595.38567266000007</v>
      </c>
      <c r="O63" s="39">
        <v>19.215604829999297</v>
      </c>
      <c r="P63" s="39">
        <v>-262.09607142999982</v>
      </c>
      <c r="Q63" s="39">
        <v>1394.96979558</v>
      </c>
      <c r="R63" s="39">
        <v>181.4362155100001</v>
      </c>
      <c r="S63" s="39">
        <v>251.45234751000078</v>
      </c>
      <c r="T63" s="39">
        <v>-73.204846870000367</v>
      </c>
      <c r="U63" s="39">
        <v>1685.3764931000023</v>
      </c>
      <c r="V63" s="39">
        <v>4574.1897630399935</v>
      </c>
      <c r="W63" s="39">
        <v>2819.2214587300032</v>
      </c>
      <c r="X63" s="39">
        <v>932.01455309999847</v>
      </c>
      <c r="Y63" s="39">
        <v>-0.13178200000000118</v>
      </c>
      <c r="Z63" s="39">
        <v>-0.1902860000000004</v>
      </c>
      <c r="AA63" s="39">
        <v>-0.1087750000000014</v>
      </c>
      <c r="AB63" s="39">
        <v>0.11341200000000384</v>
      </c>
      <c r="AC63" s="39">
        <v>1197.8942428799958</v>
      </c>
      <c r="AD63" s="39">
        <v>1417.4350406700003</v>
      </c>
      <c r="AE63" s="39">
        <v>8629.7465369199999</v>
      </c>
      <c r="AF63" s="39">
        <v>-1254.0546060600004</v>
      </c>
      <c r="AG63" s="39">
        <v>-2901.2896210200029</v>
      </c>
      <c r="AH63" s="39">
        <v>2010.4968108100011</v>
      </c>
      <c r="AI63" s="39">
        <v>1577.3747621200048</v>
      </c>
      <c r="AJ63" s="39">
        <v>1461.9530527699974</v>
      </c>
      <c r="AK63" s="39">
        <v>2214.3866524800005</v>
      </c>
      <c r="AL63" s="39">
        <v>15.976867678382375</v>
      </c>
      <c r="AM63" s="39">
        <v>13.268552691617664</v>
      </c>
      <c r="AN63" s="39">
        <v>1461.9530527699974</v>
      </c>
      <c r="AO63" s="39">
        <v>1222.7011651700032</v>
      </c>
      <c r="AP63" s="39">
        <v>4.0091359999999838</v>
      </c>
      <c r="AQ63" s="39">
        <v>33.166627040003299</v>
      </c>
    </row>
    <row r="64" spans="2:43" ht="14.25">
      <c r="B64" s="47" t="s">
        <v>459</v>
      </c>
      <c r="C64" s="57" t="s">
        <v>247</v>
      </c>
      <c r="D64" s="22" t="s">
        <v>31</v>
      </c>
      <c r="E64" s="32">
        <v>-37.476541599999983</v>
      </c>
      <c r="F64" s="32">
        <v>-38.894643000000002</v>
      </c>
      <c r="G64" s="32">
        <v>-40.136282999999999</v>
      </c>
      <c r="H64" s="32">
        <v>147.70988093999998</v>
      </c>
      <c r="I64" s="32">
        <v>0</v>
      </c>
      <c r="J64" s="32">
        <v>0</v>
      </c>
      <c r="K64" s="32">
        <v>0</v>
      </c>
      <c r="L64" s="32">
        <v>0</v>
      </c>
      <c r="M64" s="32">
        <v>16.99788654</v>
      </c>
      <c r="N64" s="32">
        <v>0</v>
      </c>
      <c r="O64" s="32">
        <v>0</v>
      </c>
      <c r="P64" s="32">
        <v>0</v>
      </c>
      <c r="Q64" s="32">
        <v>0</v>
      </c>
      <c r="R64" s="32">
        <v>0</v>
      </c>
      <c r="S64" s="32">
        <v>0</v>
      </c>
      <c r="T64" s="32">
        <v>0</v>
      </c>
      <c r="U64" s="32">
        <v>0</v>
      </c>
      <c r="V64" s="32">
        <v>0</v>
      </c>
      <c r="W64" s="32">
        <v>0</v>
      </c>
      <c r="X64" s="32">
        <v>0</v>
      </c>
      <c r="Y64" s="32">
        <v>-0.13178200000000118</v>
      </c>
      <c r="Z64" s="32">
        <v>-0.1902860000000004</v>
      </c>
      <c r="AA64" s="32">
        <v>-0.1087750000000014</v>
      </c>
      <c r="AB64" s="32">
        <v>0.11341200000000384</v>
      </c>
      <c r="AC64" s="32">
        <v>0</v>
      </c>
      <c r="AD64" s="32">
        <v>0</v>
      </c>
      <c r="AE64" s="32">
        <v>0</v>
      </c>
      <c r="AF64" s="32">
        <v>0</v>
      </c>
      <c r="AG64" s="32">
        <v>0</v>
      </c>
      <c r="AH64" s="32">
        <v>0</v>
      </c>
      <c r="AI64" s="32">
        <v>0</v>
      </c>
      <c r="AJ64" s="32">
        <v>0</v>
      </c>
      <c r="AK64" s="32">
        <v>8.1616176200000154</v>
      </c>
      <c r="AL64" s="32">
        <v>12.066867678382375</v>
      </c>
      <c r="AM64" s="32">
        <v>6.6342806816176436</v>
      </c>
      <c r="AN64" s="32">
        <v>0</v>
      </c>
      <c r="AO64" s="32">
        <v>0</v>
      </c>
      <c r="AP64" s="32">
        <v>0</v>
      </c>
      <c r="AQ64" s="32">
        <v>0</v>
      </c>
    </row>
    <row r="65" spans="2:43" ht="14.25">
      <c r="B65" s="47" t="s">
        <v>460</v>
      </c>
      <c r="C65" s="57" t="s">
        <v>249</v>
      </c>
      <c r="D65" s="22" t="s">
        <v>31</v>
      </c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</row>
    <row r="66" spans="2:43" ht="14.25">
      <c r="B66" s="47" t="s">
        <v>461</v>
      </c>
      <c r="C66" s="57" t="s">
        <v>251</v>
      </c>
      <c r="D66" s="22" t="s">
        <v>31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</row>
    <row r="67" spans="2:43" ht="14.25">
      <c r="B67" s="47" t="s">
        <v>462</v>
      </c>
      <c r="C67" s="57" t="s">
        <v>253</v>
      </c>
      <c r="D67" s="22" t="s">
        <v>31</v>
      </c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</row>
    <row r="68" spans="2:43" ht="14.25">
      <c r="B68" s="47" t="s">
        <v>463</v>
      </c>
      <c r="C68" s="57" t="s">
        <v>255</v>
      </c>
      <c r="D68" s="22" t="s">
        <v>31</v>
      </c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</row>
    <row r="69" spans="2:43" ht="14.25">
      <c r="B69" s="47" t="s">
        <v>464</v>
      </c>
      <c r="C69" s="57" t="s">
        <v>465</v>
      </c>
      <c r="D69" s="22" t="s">
        <v>31</v>
      </c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</row>
    <row r="70" spans="2:43" ht="14.25">
      <c r="B70" s="47" t="s">
        <v>466</v>
      </c>
      <c r="C70" s="57" t="s">
        <v>417</v>
      </c>
      <c r="D70" s="22" t="s">
        <v>31</v>
      </c>
      <c r="E70" s="32">
        <v>0</v>
      </c>
      <c r="F70" s="32">
        <v>0</v>
      </c>
      <c r="G70" s="32">
        <v>0</v>
      </c>
      <c r="H70" s="32">
        <v>0</v>
      </c>
      <c r="I70" s="32">
        <v>27.41312043000017</v>
      </c>
      <c r="J70" s="32">
        <v>466.87232758999983</v>
      </c>
      <c r="K70" s="32">
        <v>-7.9522720499999897</v>
      </c>
      <c r="L70" s="32">
        <v>40.524938560000344</v>
      </c>
      <c r="M70" s="32">
        <v>914.29139569999961</v>
      </c>
      <c r="N70" s="32">
        <v>595.38567266000007</v>
      </c>
      <c r="O70" s="32">
        <v>19.215604829999297</v>
      </c>
      <c r="P70" s="32">
        <v>-262.09607142999982</v>
      </c>
      <c r="Q70" s="32">
        <v>1394.96979558</v>
      </c>
      <c r="R70" s="32">
        <v>181.4362155100001</v>
      </c>
      <c r="S70" s="32">
        <v>251.45234751000078</v>
      </c>
      <c r="T70" s="32">
        <v>-73.204846870000367</v>
      </c>
      <c r="U70" s="32">
        <v>1685.3764931000023</v>
      </c>
      <c r="V70" s="32">
        <v>4574.1897630399935</v>
      </c>
      <c r="W70" s="32">
        <v>2819.2214587300032</v>
      </c>
      <c r="X70" s="32">
        <v>932.01455309999847</v>
      </c>
      <c r="Y70" s="32">
        <v>0</v>
      </c>
      <c r="Z70" s="32">
        <v>0</v>
      </c>
      <c r="AA70" s="32">
        <v>0</v>
      </c>
      <c r="AB70" s="32">
        <v>0</v>
      </c>
      <c r="AC70" s="32">
        <v>1197.8942428799958</v>
      </c>
      <c r="AD70" s="32">
        <v>1417.4350406700003</v>
      </c>
      <c r="AE70" s="32">
        <v>8629.7465369199999</v>
      </c>
      <c r="AF70" s="32">
        <v>-1254.0546060600004</v>
      </c>
      <c r="AG70" s="32">
        <v>-2901.2896210200029</v>
      </c>
      <c r="AH70" s="32">
        <v>2010.4968108100011</v>
      </c>
      <c r="AI70" s="32">
        <v>1577.3747621200048</v>
      </c>
      <c r="AJ70" s="32">
        <v>1461.9530527699974</v>
      </c>
      <c r="AK70" s="32">
        <v>2206.2250348600005</v>
      </c>
      <c r="AL70" s="32">
        <v>3.91</v>
      </c>
      <c r="AM70" s="32">
        <v>6.6342720100000196</v>
      </c>
      <c r="AN70" s="32">
        <v>1461.9530527699974</v>
      </c>
      <c r="AO70" s="32">
        <v>1222.7011651700032</v>
      </c>
      <c r="AP70" s="32">
        <v>4.0091359999999838</v>
      </c>
      <c r="AQ70" s="32">
        <v>33.166627040003299</v>
      </c>
    </row>
    <row r="71" spans="2:43" ht="14.25">
      <c r="B71" s="52" t="s">
        <v>280</v>
      </c>
      <c r="C71" s="53" t="s">
        <v>467</v>
      </c>
      <c r="D71" s="22" t="s">
        <v>31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32">
        <v>0</v>
      </c>
      <c r="L71" s="32">
        <v>0</v>
      </c>
      <c r="M71" s="32">
        <v>0</v>
      </c>
      <c r="N71" s="32">
        <v>0</v>
      </c>
      <c r="O71" s="32">
        <v>0</v>
      </c>
      <c r="P71" s="32">
        <v>0</v>
      </c>
      <c r="Q71" s="32">
        <v>0</v>
      </c>
      <c r="R71" s="32">
        <v>0</v>
      </c>
      <c r="S71" s="32">
        <v>0</v>
      </c>
      <c r="T71" s="32">
        <v>0</v>
      </c>
      <c r="U71" s="32">
        <v>0</v>
      </c>
      <c r="V71" s="32">
        <v>0</v>
      </c>
      <c r="W71" s="32">
        <v>0</v>
      </c>
      <c r="X71" s="32">
        <v>0</v>
      </c>
      <c r="Y71" s="32">
        <v>0</v>
      </c>
      <c r="Z71" s="32">
        <v>0</v>
      </c>
      <c r="AA71" s="32">
        <v>0</v>
      </c>
      <c r="AB71" s="32">
        <v>0</v>
      </c>
      <c r="AC71" s="32">
        <v>0</v>
      </c>
      <c r="AD71" s="32">
        <v>0</v>
      </c>
      <c r="AE71" s="32">
        <v>0</v>
      </c>
      <c r="AF71" s="32">
        <v>0</v>
      </c>
      <c r="AG71" s="32">
        <v>0</v>
      </c>
      <c r="AH71" s="32">
        <v>0</v>
      </c>
      <c r="AI71" s="32">
        <v>0</v>
      </c>
      <c r="AJ71" s="32">
        <v>0</v>
      </c>
      <c r="AK71" s="32">
        <v>0</v>
      </c>
      <c r="AL71" s="32">
        <v>0</v>
      </c>
      <c r="AM71" s="32">
        <v>0</v>
      </c>
      <c r="AN71" s="32">
        <v>0</v>
      </c>
      <c r="AO71" s="32">
        <v>0</v>
      </c>
      <c r="AP71" s="32">
        <v>0</v>
      </c>
      <c r="AQ71" s="32">
        <v>0</v>
      </c>
    </row>
    <row r="72" spans="2:43" ht="14.25">
      <c r="B72" s="47" t="s">
        <v>468</v>
      </c>
      <c r="C72" s="57" t="s">
        <v>469</v>
      </c>
      <c r="D72" s="22" t="s">
        <v>31</v>
      </c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</row>
    <row r="73" spans="2:43" ht="14.25">
      <c r="B73" s="47" t="s">
        <v>470</v>
      </c>
      <c r="C73" s="57" t="s">
        <v>247</v>
      </c>
      <c r="D73" s="22" t="s">
        <v>31</v>
      </c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</row>
    <row r="74" spans="2:43" ht="14.25">
      <c r="B74" s="47" t="s">
        <v>471</v>
      </c>
      <c r="C74" s="57" t="s">
        <v>472</v>
      </c>
      <c r="D74" s="22" t="s">
        <v>31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</row>
    <row r="75" spans="2:43" ht="14.25">
      <c r="B75" s="47" t="s">
        <v>473</v>
      </c>
      <c r="C75" s="57" t="s">
        <v>474</v>
      </c>
      <c r="D75" s="22" t="s">
        <v>31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</row>
    <row r="76" spans="2:43" ht="14.25">
      <c r="B76" s="47" t="s">
        <v>475</v>
      </c>
      <c r="C76" s="57" t="s">
        <v>476</v>
      </c>
      <c r="D76" s="22" t="s">
        <v>31</v>
      </c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</row>
    <row r="77" spans="2:43" ht="14.25">
      <c r="B77" s="47" t="s">
        <v>477</v>
      </c>
      <c r="C77" s="57" t="s">
        <v>426</v>
      </c>
      <c r="D77" s="22" t="s">
        <v>31</v>
      </c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</row>
    <row r="78" spans="2:43" ht="14.25">
      <c r="B78" s="47" t="s">
        <v>478</v>
      </c>
      <c r="C78" s="57" t="s">
        <v>479</v>
      </c>
      <c r="D78" s="22" t="s">
        <v>31</v>
      </c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</row>
    <row r="79" spans="2:43" ht="14.25">
      <c r="B79" s="55" t="s">
        <v>480</v>
      </c>
      <c r="C79" s="79" t="s">
        <v>481</v>
      </c>
      <c r="D79" s="23" t="s">
        <v>31</v>
      </c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</row>
    <row r="80" spans="2:43" ht="14.25">
      <c r="B80" s="47" t="s">
        <v>61</v>
      </c>
      <c r="C80" s="54" t="s">
        <v>87</v>
      </c>
      <c r="D80" s="2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</row>
    <row r="81" spans="2:43" ht="14.25">
      <c r="B81" s="47" t="s">
        <v>482</v>
      </c>
      <c r="C81" s="48" t="s">
        <v>483</v>
      </c>
      <c r="D81" s="22" t="s">
        <v>31</v>
      </c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</row>
    <row r="82" spans="2:43" ht="14.25">
      <c r="B82" s="47" t="s">
        <v>484</v>
      </c>
      <c r="C82" s="57" t="s">
        <v>485</v>
      </c>
      <c r="D82" s="22" t="s">
        <v>31</v>
      </c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</row>
    <row r="83" spans="2:43" ht="14.25">
      <c r="B83" s="47" t="s">
        <v>486</v>
      </c>
      <c r="C83" s="57" t="s">
        <v>487</v>
      </c>
      <c r="D83" s="22" t="s">
        <v>31</v>
      </c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</row>
    <row r="84" spans="2:43" ht="14.25">
      <c r="B84" s="47" t="s">
        <v>488</v>
      </c>
      <c r="C84" s="57" t="s">
        <v>489</v>
      </c>
      <c r="D84" s="22" t="s">
        <v>31</v>
      </c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</row>
    <row r="85" spans="2:43" ht="14.25">
      <c r="B85" s="47" t="s">
        <v>490</v>
      </c>
      <c r="C85" s="48" t="s">
        <v>491</v>
      </c>
      <c r="D85" s="22" t="s">
        <v>31</v>
      </c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</row>
    <row r="86" spans="2:43" ht="14.25">
      <c r="B86" s="47" t="s">
        <v>492</v>
      </c>
      <c r="C86" s="57" t="s">
        <v>493</v>
      </c>
      <c r="D86" s="22" t="s">
        <v>31</v>
      </c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</row>
    <row r="87" spans="2:43" ht="14.25">
      <c r="B87" s="47" t="s">
        <v>494</v>
      </c>
      <c r="C87" s="57" t="s">
        <v>495</v>
      </c>
      <c r="D87" s="22" t="s">
        <v>31</v>
      </c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</row>
    <row r="88" spans="2:43" ht="14.25">
      <c r="B88" s="47" t="s">
        <v>496</v>
      </c>
      <c r="C88" s="57" t="s">
        <v>497</v>
      </c>
      <c r="D88" s="22" t="s">
        <v>31</v>
      </c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</row>
    <row r="89" spans="2:43" ht="14.25">
      <c r="B89" s="50" t="s">
        <v>257</v>
      </c>
      <c r="C89" s="64" t="s">
        <v>258</v>
      </c>
      <c r="D89" s="51" t="s">
        <v>31</v>
      </c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</row>
    <row r="90" spans="2:43" ht="14.25">
      <c r="B90" s="47" t="s">
        <v>498</v>
      </c>
      <c r="C90" s="48" t="s">
        <v>499</v>
      </c>
      <c r="D90" s="22" t="s">
        <v>31</v>
      </c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</row>
    <row r="91" spans="2:43" ht="14.25">
      <c r="B91" s="47" t="s">
        <v>259</v>
      </c>
      <c r="C91" s="57" t="s">
        <v>260</v>
      </c>
      <c r="D91" s="22" t="s">
        <v>31</v>
      </c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</row>
    <row r="92" spans="2:43" ht="14.25">
      <c r="B92" s="47" t="s">
        <v>261</v>
      </c>
      <c r="C92" s="57" t="s">
        <v>262</v>
      </c>
      <c r="D92" s="22" t="s">
        <v>31</v>
      </c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</row>
    <row r="93" spans="2:43" ht="14.25">
      <c r="B93" s="47" t="s">
        <v>263</v>
      </c>
      <c r="C93" s="57" t="s">
        <v>258</v>
      </c>
      <c r="D93" s="22" t="s">
        <v>31</v>
      </c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</row>
    <row r="94" spans="2:43" ht="14.25">
      <c r="B94" s="50" t="s">
        <v>264</v>
      </c>
      <c r="C94" s="61" t="s">
        <v>265</v>
      </c>
      <c r="D94" s="51" t="s">
        <v>31</v>
      </c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</row>
    <row r="95" spans="2:43" ht="14.25">
      <c r="B95" s="47" t="s">
        <v>266</v>
      </c>
      <c r="C95" s="48" t="s">
        <v>267</v>
      </c>
      <c r="D95" s="22" t="s">
        <v>31</v>
      </c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</row>
    <row r="96" spans="2:43" ht="14.25">
      <c r="B96" s="47" t="s">
        <v>268</v>
      </c>
      <c r="C96" s="48" t="s">
        <v>269</v>
      </c>
      <c r="D96" s="22" t="s">
        <v>31</v>
      </c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</row>
    <row r="97" spans="2:43" ht="14.25">
      <c r="B97" s="47" t="s">
        <v>270</v>
      </c>
      <c r="C97" s="57" t="s">
        <v>271</v>
      </c>
      <c r="D97" s="22" t="s">
        <v>31</v>
      </c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</row>
    <row r="98" spans="2:43" ht="14.25">
      <c r="B98" s="47" t="s">
        <v>272</v>
      </c>
      <c r="C98" s="57" t="s">
        <v>273</v>
      </c>
      <c r="D98" s="49" t="s">
        <v>31</v>
      </c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</row>
    <row r="99" spans="2:43" ht="14.25">
      <c r="B99" s="55" t="s">
        <v>274</v>
      </c>
      <c r="C99" s="79" t="s">
        <v>275</v>
      </c>
      <c r="D99" s="84" t="s">
        <v>31</v>
      </c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</row>
  </sheetData>
  <mergeCells count="14">
    <mergeCell ref="AO6:AQ6"/>
    <mergeCell ref="B5:C6"/>
    <mergeCell ref="E6:H6"/>
    <mergeCell ref="I6:L6"/>
    <mergeCell ref="M6:P6"/>
    <mergeCell ref="Q6:T6"/>
    <mergeCell ref="E2:AN2"/>
    <mergeCell ref="E3:AN3"/>
    <mergeCell ref="E4:AN5"/>
    <mergeCell ref="U6:X6"/>
    <mergeCell ref="Y6:AB6"/>
    <mergeCell ref="AC6:AF6"/>
    <mergeCell ref="AG6:AJ6"/>
    <mergeCell ref="AK6:AN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Indice</vt:lpstr>
      <vt:lpstr>Estado I</vt:lpstr>
      <vt:lpstr>Ingreso</vt:lpstr>
      <vt:lpstr>Gasto</vt:lpstr>
      <vt:lpstr>Transacciones Activos y Pasivo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Jazmin Nahomi</cp:lastModifiedBy>
  <dcterms:created xsi:type="dcterms:W3CDTF">2019-08-21T19:04:06Z</dcterms:created>
  <dcterms:modified xsi:type="dcterms:W3CDTF">2024-12-20T14:52:59Z</dcterms:modified>
</cp:coreProperties>
</file>