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M:\Direccion Estadisticas Fiscales\2.Consolidacion Gobierno General (Restaurado 20230731)\Metodo Provisional\Gobierno General Consolidado\Formato Publicación\COSEFIN\Publicados\"/>
    </mc:Choice>
  </mc:AlternateContent>
  <xr:revisionPtr revIDLastSave="0" documentId="13_ncr:1_{93DC80C4-1FB5-4A4C-A0D0-0F4982AF4C9C}" xr6:coauthVersionLast="47" xr6:coauthVersionMax="47" xr10:uidLastSave="{00000000-0000-0000-0000-000000000000}"/>
  <bookViews>
    <workbookView xWindow="-120" yWindow="-120" windowWidth="29040" windowHeight="15840" activeTab="2" xr2:uid="{7FF15215-C352-4599-BE7B-28441E199A82}"/>
  </bookViews>
  <sheets>
    <sheet name="Indice" sheetId="1" r:id="rId1"/>
    <sheet name="Estado I" sheetId="2" r:id="rId2"/>
    <sheet name="Ingreso" sheetId="5" r:id="rId3"/>
    <sheet name="Gasto" sheetId="6" r:id="rId4"/>
    <sheet name="Transacciones Activos y Pasivo " sheetId="7" r:id="rId5"/>
  </sheets>
  <externalReferences>
    <externalReference r:id="rId6"/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9" i="2" l="1"/>
  <c r="AQ28" i="2"/>
  <c r="AQ29" i="2"/>
  <c r="AQ30" i="2"/>
  <c r="AQ36" i="2"/>
  <c r="AQ37" i="2"/>
  <c r="AQ38" i="2"/>
  <c r="AQ39" i="2"/>
  <c r="AQ44" i="2"/>
  <c r="AQ26" i="2"/>
  <c r="AQ15" i="2"/>
  <c r="AQ16" i="2"/>
  <c r="AQ18" i="2"/>
  <c r="AQ21" i="2"/>
  <c r="AQ10" i="2"/>
  <c r="AQ11" i="2"/>
  <c r="AQ27" i="2" l="1"/>
  <c r="AQ20" i="2"/>
  <c r="AQ22" i="2"/>
  <c r="AQ17" i="2"/>
  <c r="AQ43" i="2" s="1"/>
  <c r="AQ12" i="2"/>
  <c r="AQ13" i="2"/>
  <c r="AQ35" i="2" l="1"/>
  <c r="AQ9" i="2"/>
  <c r="AQ14" i="2"/>
  <c r="AQ31" i="2" s="1"/>
  <c r="AQ42" i="2"/>
  <c r="AP30" i="2"/>
  <c r="AP36" i="2"/>
  <c r="AP16" i="2"/>
  <c r="AP17" i="2"/>
  <c r="AP18" i="2"/>
  <c r="AP19" i="2"/>
  <c r="AP20" i="2"/>
  <c r="AP21" i="2"/>
  <c r="AP28" i="2"/>
  <c r="AP29" i="2"/>
  <c r="AP39" i="2"/>
  <c r="AO30" i="2"/>
  <c r="AO39" i="2"/>
  <c r="AO21" i="2"/>
  <c r="AO19" i="2"/>
  <c r="AO18" i="2"/>
  <c r="AO17" i="2"/>
  <c r="AO16" i="2"/>
  <c r="AO28" i="2"/>
  <c r="AO29" i="2"/>
  <c r="AO36" i="2"/>
  <c r="AQ23" i="2" l="1"/>
  <c r="AQ32" i="2"/>
  <c r="AQ45" i="2" s="1"/>
  <c r="AQ24" i="2"/>
  <c r="AQ34" i="2"/>
  <c r="AP22" i="2"/>
  <c r="AP44" i="2"/>
  <c r="AP38" i="2"/>
  <c r="AP27" i="2"/>
  <c r="AP14" i="2"/>
  <c r="AP42" i="2" s="1"/>
  <c r="AP15" i="2"/>
  <c r="AO20" i="2"/>
  <c r="AP12" i="2"/>
  <c r="AP11" i="2"/>
  <c r="AP10" i="2"/>
  <c r="AO44" i="2"/>
  <c r="AO27" i="2"/>
  <c r="AO15" i="2"/>
  <c r="AO22" i="2"/>
  <c r="AO10" i="2"/>
  <c r="E2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E29" i="2"/>
  <c r="E28" i="2"/>
  <c r="AQ49" i="2" l="1"/>
  <c r="AP13" i="2"/>
  <c r="AP37" i="2"/>
  <c r="AP34" i="2"/>
  <c r="AP35" i="2"/>
  <c r="AP26" i="2"/>
  <c r="AP9" i="2"/>
  <c r="AO26" i="2"/>
  <c r="AO43" i="2" s="1"/>
  <c r="AO37" i="2"/>
  <c r="AO38" i="2"/>
  <c r="AO34" i="2"/>
  <c r="AO35" i="2"/>
  <c r="AO14" i="2"/>
  <c r="AO42" i="2" s="1"/>
  <c r="AO13" i="2"/>
  <c r="AO12" i="2"/>
  <c r="AO11" i="2"/>
  <c r="AP43" i="2" l="1"/>
  <c r="AP31" i="2"/>
  <c r="AP23" i="2"/>
  <c r="AP32" i="2"/>
  <c r="AP24" i="2"/>
  <c r="AO31" i="2"/>
  <c r="AO9" i="2"/>
  <c r="AO24" i="2" s="1"/>
  <c r="AO32" i="2" l="1"/>
  <c r="AO45" i="2" s="1"/>
  <c r="AP45" i="2"/>
  <c r="AP49" i="2"/>
  <c r="AO23" i="2"/>
  <c r="E39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E36" i="2"/>
  <c r="E30" i="2"/>
  <c r="AO49" i="2" l="1"/>
  <c r="H20" i="2" l="1"/>
  <c r="H19" i="2"/>
  <c r="H15" i="2"/>
  <c r="L44" i="2"/>
  <c r="L21" i="2"/>
  <c r="L16" i="2"/>
  <c r="L10" i="2"/>
  <c r="P22" i="2"/>
  <c r="P17" i="2"/>
  <c r="P12" i="2"/>
  <c r="P11" i="2"/>
  <c r="T18" i="2"/>
  <c r="X20" i="2"/>
  <c r="X19" i="2"/>
  <c r="X15" i="2"/>
  <c r="AB44" i="2"/>
  <c r="AB21" i="2"/>
  <c r="AB16" i="2"/>
  <c r="AB10" i="2"/>
  <c r="AF22" i="2"/>
  <c r="AF17" i="2"/>
  <c r="AF12" i="2"/>
  <c r="AF11" i="2"/>
  <c r="AJ18" i="2"/>
  <c r="AN20" i="2"/>
  <c r="AN19" i="2"/>
  <c r="AN15" i="2"/>
  <c r="G20" i="2"/>
  <c r="G19" i="2"/>
  <c r="G15" i="2"/>
  <c r="K44" i="2"/>
  <c r="K21" i="2"/>
  <c r="K16" i="2"/>
  <c r="K10" i="2"/>
  <c r="O22" i="2"/>
  <c r="O17" i="2"/>
  <c r="O12" i="2"/>
  <c r="O11" i="2"/>
  <c r="S18" i="2"/>
  <c r="W20" i="2"/>
  <c r="W19" i="2"/>
  <c r="W15" i="2"/>
  <c r="AA44" i="2"/>
  <c r="AA21" i="2"/>
  <c r="AA16" i="2"/>
  <c r="AA10" i="2"/>
  <c r="AE22" i="2"/>
  <c r="AE17" i="2"/>
  <c r="AE12" i="2"/>
  <c r="AE11" i="2"/>
  <c r="AI18" i="2"/>
  <c r="AM20" i="2"/>
  <c r="AM19" i="2"/>
  <c r="AM15" i="2"/>
  <c r="F20" i="2"/>
  <c r="F19" i="2"/>
  <c r="F15" i="2"/>
  <c r="J44" i="2"/>
  <c r="J21" i="2"/>
  <c r="J16" i="2"/>
  <c r="J10" i="2"/>
  <c r="N22" i="2"/>
  <c r="N17" i="2"/>
  <c r="N12" i="2"/>
  <c r="N11" i="2"/>
  <c r="R18" i="2"/>
  <c r="V20" i="2"/>
  <c r="V19" i="2"/>
  <c r="V15" i="2"/>
  <c r="Z44" i="2"/>
  <c r="Z21" i="2"/>
  <c r="Z16" i="2"/>
  <c r="Z10" i="2"/>
  <c r="AD22" i="2"/>
  <c r="AD17" i="2"/>
  <c r="AD12" i="2"/>
  <c r="AD11" i="2"/>
  <c r="AH18" i="2"/>
  <c r="AL20" i="2"/>
  <c r="AL19" i="2"/>
  <c r="AL15" i="2"/>
  <c r="E20" i="2"/>
  <c r="E19" i="2"/>
  <c r="E15" i="2"/>
  <c r="I21" i="2"/>
  <c r="I16" i="2"/>
  <c r="I10" i="2"/>
  <c r="M22" i="2"/>
  <c r="M17" i="2"/>
  <c r="M12" i="2"/>
  <c r="M11" i="2"/>
  <c r="Q18" i="2"/>
  <c r="U20" i="2"/>
  <c r="U19" i="2"/>
  <c r="U15" i="2"/>
  <c r="Y21" i="2"/>
  <c r="Y16" i="2"/>
  <c r="Y10" i="2"/>
  <c r="AC22" i="2"/>
  <c r="AC17" i="2"/>
  <c r="AC12" i="2"/>
  <c r="AC11" i="2"/>
  <c r="AG18" i="2"/>
  <c r="AK20" i="2"/>
  <c r="AK19" i="2"/>
  <c r="AK15" i="2"/>
  <c r="H18" i="2"/>
  <c r="L20" i="2"/>
  <c r="L19" i="2"/>
  <c r="L15" i="2"/>
  <c r="P44" i="2"/>
  <c r="P21" i="2"/>
  <c r="P16" i="2"/>
  <c r="P10" i="2"/>
  <c r="T22" i="2"/>
  <c r="T17" i="2"/>
  <c r="T12" i="2"/>
  <c r="T11" i="2"/>
  <c r="X18" i="2"/>
  <c r="AB20" i="2"/>
  <c r="AB19" i="2"/>
  <c r="AB15" i="2"/>
  <c r="AF21" i="2"/>
  <c r="AF16" i="2"/>
  <c r="AF10" i="2"/>
  <c r="AJ22" i="2"/>
  <c r="AJ17" i="2"/>
  <c r="AJ12" i="2"/>
  <c r="AJ11" i="2"/>
  <c r="AN18" i="2"/>
  <c r="G18" i="2"/>
  <c r="K20" i="2"/>
  <c r="K19" i="2"/>
  <c r="K15" i="2"/>
  <c r="O44" i="2"/>
  <c r="O21" i="2"/>
  <c r="O16" i="2"/>
  <c r="O10" i="2"/>
  <c r="S22" i="2"/>
  <c r="S17" i="2"/>
  <c r="S12" i="2"/>
  <c r="S11" i="2"/>
  <c r="W18" i="2"/>
  <c r="AA20" i="2"/>
  <c r="AA19" i="2"/>
  <c r="AA15" i="2"/>
  <c r="AE44" i="2"/>
  <c r="AE21" i="2"/>
  <c r="AE16" i="2"/>
  <c r="AE10" i="2"/>
  <c r="AI22" i="2"/>
  <c r="AI17" i="2"/>
  <c r="AI12" i="2"/>
  <c r="AI11" i="2"/>
  <c r="AM18" i="2"/>
  <c r="F18" i="2"/>
  <c r="J20" i="2"/>
  <c r="J19" i="2"/>
  <c r="J15" i="2"/>
  <c r="N44" i="2"/>
  <c r="N21" i="2"/>
  <c r="N16" i="2"/>
  <c r="N10" i="2"/>
  <c r="R22" i="2"/>
  <c r="R17" i="2"/>
  <c r="R12" i="2"/>
  <c r="R11" i="2"/>
  <c r="V18" i="2"/>
  <c r="Z20" i="2"/>
  <c r="Z19" i="2"/>
  <c r="Z15" i="2"/>
  <c r="AD44" i="2"/>
  <c r="AD21" i="2"/>
  <c r="AD16" i="2"/>
  <c r="AD10" i="2"/>
  <c r="AH22" i="2"/>
  <c r="AH17" i="2"/>
  <c r="AH12" i="2"/>
  <c r="AH11" i="2"/>
  <c r="AL18" i="2"/>
  <c r="E18" i="2"/>
  <c r="I20" i="2"/>
  <c r="I19" i="2"/>
  <c r="I15" i="2"/>
  <c r="M44" i="2"/>
  <c r="M21" i="2"/>
  <c r="M16" i="2"/>
  <c r="M10" i="2"/>
  <c r="Q22" i="2"/>
  <c r="Q17" i="2"/>
  <c r="Q12" i="2"/>
  <c r="Q11" i="2"/>
  <c r="U18" i="2"/>
  <c r="Y20" i="2"/>
  <c r="Y19" i="2"/>
  <c r="Y15" i="2"/>
  <c r="AC44" i="2"/>
  <c r="AC21" i="2"/>
  <c r="AC16" i="2"/>
  <c r="AC10" i="2"/>
  <c r="AG22" i="2"/>
  <c r="AG17" i="2"/>
  <c r="AG12" i="2"/>
  <c r="AG11" i="2"/>
  <c r="AK18" i="2"/>
  <c r="H22" i="2"/>
  <c r="H17" i="2"/>
  <c r="H12" i="2"/>
  <c r="H11" i="2"/>
  <c r="L18" i="2"/>
  <c r="P20" i="2"/>
  <c r="P19" i="2"/>
  <c r="P15" i="2"/>
  <c r="T44" i="2"/>
  <c r="T21" i="2"/>
  <c r="T16" i="2"/>
  <c r="T10" i="2"/>
  <c r="X22" i="2"/>
  <c r="X17" i="2"/>
  <c r="X12" i="2"/>
  <c r="X11" i="2"/>
  <c r="AB18" i="2"/>
  <c r="AF20" i="2"/>
  <c r="AF19" i="2"/>
  <c r="AF15" i="2"/>
  <c r="AJ44" i="2"/>
  <c r="AJ21" i="2"/>
  <c r="AJ16" i="2"/>
  <c r="AJ10" i="2"/>
  <c r="AN22" i="2"/>
  <c r="AN17" i="2"/>
  <c r="AN12" i="2"/>
  <c r="AN11" i="2"/>
  <c r="G22" i="2"/>
  <c r="G17" i="2"/>
  <c r="G12" i="2"/>
  <c r="G11" i="2"/>
  <c r="K18" i="2"/>
  <c r="O20" i="2"/>
  <c r="O19" i="2"/>
  <c r="O15" i="2"/>
  <c r="S44" i="2"/>
  <c r="S21" i="2"/>
  <c r="S16" i="2"/>
  <c r="S10" i="2"/>
  <c r="W22" i="2"/>
  <c r="W17" i="2"/>
  <c r="W12" i="2"/>
  <c r="W11" i="2"/>
  <c r="AA18" i="2"/>
  <c r="AE20" i="2"/>
  <c r="AE19" i="2"/>
  <c r="AE15" i="2"/>
  <c r="AI44" i="2"/>
  <c r="AI21" i="2"/>
  <c r="AI16" i="2"/>
  <c r="AI10" i="2"/>
  <c r="AM22" i="2"/>
  <c r="AM17" i="2"/>
  <c r="AM12" i="2"/>
  <c r="AM11" i="2"/>
  <c r="F22" i="2"/>
  <c r="F17" i="2"/>
  <c r="F12" i="2"/>
  <c r="F11" i="2"/>
  <c r="J18" i="2"/>
  <c r="N20" i="2"/>
  <c r="N19" i="2"/>
  <c r="N15" i="2"/>
  <c r="R44" i="2"/>
  <c r="R21" i="2"/>
  <c r="R16" i="2"/>
  <c r="R10" i="2"/>
  <c r="V22" i="2"/>
  <c r="V17" i="2"/>
  <c r="V12" i="2"/>
  <c r="V11" i="2"/>
  <c r="Z18" i="2"/>
  <c r="AD20" i="2"/>
  <c r="AD19" i="2"/>
  <c r="AD15" i="2"/>
  <c r="AH21" i="2"/>
  <c r="AH16" i="2"/>
  <c r="AH10" i="2"/>
  <c r="AL22" i="2"/>
  <c r="AL17" i="2"/>
  <c r="AL12" i="2"/>
  <c r="AL11" i="2"/>
  <c r="E22" i="2"/>
  <c r="E17" i="2"/>
  <c r="E12" i="2"/>
  <c r="E11" i="2"/>
  <c r="I18" i="2"/>
  <c r="M20" i="2"/>
  <c r="M19" i="2"/>
  <c r="M15" i="2"/>
  <c r="Q44" i="2"/>
  <c r="Q21" i="2"/>
  <c r="Q16" i="2"/>
  <c r="Q10" i="2"/>
  <c r="U22" i="2"/>
  <c r="U17" i="2"/>
  <c r="U12" i="2"/>
  <c r="U11" i="2"/>
  <c r="Y18" i="2"/>
  <c r="AC20" i="2"/>
  <c r="AC19" i="2"/>
  <c r="AC15" i="2"/>
  <c r="AG44" i="2"/>
  <c r="AG21" i="2"/>
  <c r="AG16" i="2"/>
  <c r="AG10" i="2"/>
  <c r="AK22" i="2"/>
  <c r="AK17" i="2"/>
  <c r="AK12" i="2"/>
  <c r="AK11" i="2"/>
  <c r="H21" i="2"/>
  <c r="H16" i="2"/>
  <c r="H10" i="2"/>
  <c r="L22" i="2"/>
  <c r="L17" i="2"/>
  <c r="L12" i="2"/>
  <c r="L11" i="2"/>
  <c r="P18" i="2"/>
  <c r="T20" i="2"/>
  <c r="T19" i="2"/>
  <c r="T15" i="2"/>
  <c r="X21" i="2"/>
  <c r="X16" i="2"/>
  <c r="X10" i="2"/>
  <c r="AB22" i="2"/>
  <c r="AB17" i="2"/>
  <c r="AB12" i="2"/>
  <c r="AB11" i="2"/>
  <c r="AF18" i="2"/>
  <c r="AJ20" i="2"/>
  <c r="AJ19" i="2"/>
  <c r="AJ15" i="2"/>
  <c r="AN21" i="2"/>
  <c r="AN16" i="2"/>
  <c r="AN10" i="2"/>
  <c r="G21" i="2"/>
  <c r="G16" i="2"/>
  <c r="G10" i="2"/>
  <c r="K22" i="2"/>
  <c r="K17" i="2"/>
  <c r="K12" i="2"/>
  <c r="K11" i="2"/>
  <c r="O18" i="2"/>
  <c r="S20" i="2"/>
  <c r="S19" i="2"/>
  <c r="S15" i="2"/>
  <c r="W21" i="2"/>
  <c r="W16" i="2"/>
  <c r="W10" i="2"/>
  <c r="AA22" i="2"/>
  <c r="AA17" i="2"/>
  <c r="AA12" i="2"/>
  <c r="AA11" i="2"/>
  <c r="AE18" i="2"/>
  <c r="AI20" i="2"/>
  <c r="AI19" i="2"/>
  <c r="AI15" i="2"/>
  <c r="AM21" i="2"/>
  <c r="AM16" i="2"/>
  <c r="AM10" i="2"/>
  <c r="F44" i="2"/>
  <c r="F21" i="2"/>
  <c r="F16" i="2"/>
  <c r="F10" i="2"/>
  <c r="J22" i="2"/>
  <c r="J17" i="2"/>
  <c r="J12" i="2"/>
  <c r="J11" i="2"/>
  <c r="N18" i="2"/>
  <c r="R20" i="2"/>
  <c r="R19" i="2"/>
  <c r="R15" i="2"/>
  <c r="V44" i="2"/>
  <c r="V21" i="2"/>
  <c r="V16" i="2"/>
  <c r="V10" i="2"/>
  <c r="Z22" i="2"/>
  <c r="Z17" i="2"/>
  <c r="Z12" i="2"/>
  <c r="Z11" i="2"/>
  <c r="AD18" i="2"/>
  <c r="AH20" i="2"/>
  <c r="AH19" i="2"/>
  <c r="AH15" i="2"/>
  <c r="AL44" i="2"/>
  <c r="AL21" i="2"/>
  <c r="AL16" i="2"/>
  <c r="AL10" i="2"/>
  <c r="E44" i="2"/>
  <c r="E21" i="2"/>
  <c r="E16" i="2"/>
  <c r="E10" i="2"/>
  <c r="I22" i="2"/>
  <c r="I17" i="2"/>
  <c r="I12" i="2"/>
  <c r="I11" i="2"/>
  <c r="M18" i="2"/>
  <c r="Q20" i="2"/>
  <c r="Q19" i="2"/>
  <c r="Q15" i="2"/>
  <c r="U44" i="2"/>
  <c r="U21" i="2"/>
  <c r="U16" i="2"/>
  <c r="U10" i="2"/>
  <c r="Y22" i="2"/>
  <c r="Y17" i="2"/>
  <c r="Y12" i="2"/>
  <c r="Y11" i="2"/>
  <c r="AC18" i="2"/>
  <c r="AG20" i="2"/>
  <c r="AG19" i="2"/>
  <c r="AG15" i="2"/>
  <c r="AK44" i="2"/>
  <c r="AK21" i="2"/>
  <c r="AK16" i="2"/>
  <c r="AK10" i="2"/>
  <c r="Q37" i="2" l="1"/>
  <c r="AD37" i="2"/>
  <c r="W37" i="2"/>
  <c r="N37" i="2"/>
  <c r="Z37" i="2"/>
  <c r="G37" i="2"/>
  <c r="AH37" i="2"/>
  <c r="R37" i="2"/>
  <c r="AE37" i="2"/>
  <c r="AG37" i="2"/>
  <c r="J37" i="2"/>
  <c r="T37" i="2"/>
  <c r="O37" i="2"/>
  <c r="AA37" i="2"/>
  <c r="P37" i="2"/>
  <c r="K37" i="2"/>
  <c r="AL37" i="2"/>
  <c r="V37" i="2"/>
  <c r="AF37" i="2"/>
  <c r="F37" i="2"/>
  <c r="X37" i="2"/>
  <c r="AI37" i="2"/>
  <c r="AB37" i="2"/>
  <c r="H37" i="2"/>
  <c r="S37" i="2"/>
  <c r="Y37" i="2"/>
  <c r="L37" i="2"/>
  <c r="U37" i="2"/>
  <c r="AK37" i="2"/>
  <c r="AC37" i="2"/>
  <c r="I37" i="2"/>
  <c r="E37" i="2"/>
  <c r="M37" i="2"/>
  <c r="AM37" i="2"/>
  <c r="F27" i="2"/>
  <c r="G44" i="2"/>
  <c r="AH44" i="2"/>
  <c r="T27" i="2"/>
  <c r="O27" i="2"/>
  <c r="J27" i="2"/>
  <c r="X44" i="2"/>
  <c r="AM44" i="2"/>
  <c r="S27" i="2"/>
  <c r="AK27" i="2"/>
  <c r="U27" i="2"/>
  <c r="AJ37" i="2"/>
  <c r="AB27" i="2"/>
  <c r="AM27" i="2"/>
  <c r="AF44" i="2"/>
  <c r="AF27" i="2"/>
  <c r="L27" i="2"/>
  <c r="P27" i="2"/>
  <c r="Y27" i="2"/>
  <c r="G27" i="2"/>
  <c r="AG27" i="2"/>
  <c r="M27" i="2"/>
  <c r="X27" i="2"/>
  <c r="I38" i="2"/>
  <c r="I27" i="2"/>
  <c r="AN44" i="2"/>
  <c r="E26" i="2"/>
  <c r="E27" i="2"/>
  <c r="W27" i="2"/>
  <c r="AC27" i="2"/>
  <c r="Q27" i="2"/>
  <c r="F38" i="2"/>
  <c r="AH27" i="2"/>
  <c r="AA27" i="2"/>
  <c r="H44" i="2"/>
  <c r="R27" i="2"/>
  <c r="Y44" i="2"/>
  <c r="AD27" i="2"/>
  <c r="K27" i="2"/>
  <c r="AL27" i="2"/>
  <c r="I44" i="2"/>
  <c r="N27" i="2"/>
  <c r="V27" i="2"/>
  <c r="AN27" i="2"/>
  <c r="AI27" i="2"/>
  <c r="AN37" i="2"/>
  <c r="U38" i="2"/>
  <c r="Z27" i="2"/>
  <c r="W44" i="2"/>
  <c r="H27" i="2"/>
  <c r="AJ27" i="2"/>
  <c r="AE27" i="2"/>
  <c r="AA14" i="2"/>
  <c r="AA42" i="2" s="1"/>
  <c r="AG14" i="2"/>
  <c r="AG42" i="2" s="1"/>
  <c r="X14" i="2"/>
  <c r="X42" i="2" s="1"/>
  <c r="S14" i="2"/>
  <c r="S42" i="2" s="1"/>
  <c r="AK14" i="2"/>
  <c r="AK42" i="2" s="1"/>
  <c r="AH14" i="2"/>
  <c r="AH42" i="2" s="1"/>
  <c r="W14" i="2"/>
  <c r="W42" i="2" s="1"/>
  <c r="AN14" i="2"/>
  <c r="AN42" i="2" s="1"/>
  <c r="Z14" i="2"/>
  <c r="Z42" i="2" s="1"/>
  <c r="K14" i="2"/>
  <c r="K42" i="2" s="1"/>
  <c r="E14" i="2"/>
  <c r="E42" i="2" s="1"/>
  <c r="R14" i="2"/>
  <c r="R42" i="2" s="1"/>
  <c r="I13" i="2"/>
  <c r="U14" i="2"/>
  <c r="U42" i="2" s="1"/>
  <c r="H14" i="2"/>
  <c r="H42" i="2" s="1"/>
  <c r="AM14" i="2"/>
  <c r="AM42" i="2" s="1"/>
  <c r="AL14" i="2"/>
  <c r="AL42" i="2" s="1"/>
  <c r="L14" i="2"/>
  <c r="L42" i="2" s="1"/>
  <c r="M14" i="2"/>
  <c r="M42" i="2" s="1"/>
  <c r="AD14" i="2"/>
  <c r="AD42" i="2" s="1"/>
  <c r="Y14" i="2"/>
  <c r="Y42" i="2" s="1"/>
  <c r="J14" i="2"/>
  <c r="J42" i="2" s="1"/>
  <c r="P14" i="2"/>
  <c r="P42" i="2" s="1"/>
  <c r="Q14" i="2"/>
  <c r="Q42" i="2" s="1"/>
  <c r="AJ14" i="2"/>
  <c r="AJ42" i="2" s="1"/>
  <c r="AI14" i="2"/>
  <c r="AI42" i="2" s="1"/>
  <c r="I14" i="2"/>
  <c r="I42" i="2" s="1"/>
  <c r="AB14" i="2"/>
  <c r="AB42" i="2" s="1"/>
  <c r="N14" i="2"/>
  <c r="N42" i="2" s="1"/>
  <c r="AC14" i="2"/>
  <c r="AC42" i="2" s="1"/>
  <c r="V14" i="2"/>
  <c r="V42" i="2" s="1"/>
  <c r="F14" i="2"/>
  <c r="F42" i="2" s="1"/>
  <c r="T14" i="2"/>
  <c r="T42" i="2" s="1"/>
  <c r="G14" i="2"/>
  <c r="G42" i="2" s="1"/>
  <c r="AE14" i="2"/>
  <c r="AE42" i="2" s="1"/>
  <c r="O14" i="2"/>
  <c r="O42" i="2" s="1"/>
  <c r="AF14" i="2"/>
  <c r="AF42" i="2" s="1"/>
  <c r="S38" i="2" l="1"/>
  <c r="AH38" i="2"/>
  <c r="X38" i="2"/>
  <c r="I9" i="2"/>
  <c r="AM38" i="2"/>
  <c r="AD26" i="2"/>
  <c r="AD43" i="2" s="1"/>
  <c r="Z26" i="2"/>
  <c r="AK26" i="2"/>
  <c r="AB38" i="2"/>
  <c r="Q26" i="2"/>
  <c r="M26" i="2"/>
  <c r="M31" i="2" s="1"/>
  <c r="R26" i="2"/>
  <c r="R31" i="2" s="1"/>
  <c r="S26" i="2"/>
  <c r="S43" i="2" s="1"/>
  <c r="F26" i="2"/>
  <c r="F31" i="2" s="1"/>
  <c r="Q38" i="2"/>
  <c r="AC26" i="2"/>
  <c r="AC43" i="2" s="1"/>
  <c r="AF26" i="2"/>
  <c r="AF31" i="2" s="1"/>
  <c r="AN38" i="2"/>
  <c r="N26" i="2"/>
  <c r="AG26" i="2"/>
  <c r="W26" i="2"/>
  <c r="AE26" i="2"/>
  <c r="Y38" i="2"/>
  <c r="G26" i="2"/>
  <c r="G31" i="2" s="1"/>
  <c r="AI38" i="2"/>
  <c r="V38" i="2"/>
  <c r="AM26" i="2"/>
  <c r="AJ26" i="2"/>
  <c r="AJ43" i="2" s="1"/>
  <c r="AA26" i="2"/>
  <c r="AA43" i="2" s="1"/>
  <c r="J26" i="2"/>
  <c r="AI26" i="2"/>
  <c r="AI31" i="2" s="1"/>
  <c r="AL26" i="2"/>
  <c r="Y26" i="2"/>
  <c r="Y31" i="2" s="1"/>
  <c r="AB26" i="2"/>
  <c r="AB31" i="2" s="1"/>
  <c r="H26" i="2"/>
  <c r="AH26" i="2"/>
  <c r="O26" i="2"/>
  <c r="O43" i="2" s="1"/>
  <c r="AN26" i="2"/>
  <c r="AN31" i="2" s="1"/>
  <c r="I26" i="2"/>
  <c r="I43" i="2" s="1"/>
  <c r="P26" i="2"/>
  <c r="R38" i="2"/>
  <c r="K26" i="2"/>
  <c r="K43" i="2" s="1"/>
  <c r="J38" i="2"/>
  <c r="T26" i="2"/>
  <c r="T31" i="2" s="1"/>
  <c r="L26" i="2"/>
  <c r="L31" i="2" s="1"/>
  <c r="V26" i="2"/>
  <c r="V31" i="2" s="1"/>
  <c r="K38" i="2"/>
  <c r="U26" i="2"/>
  <c r="U31" i="2" s="1"/>
  <c r="H38" i="2"/>
  <c r="X26" i="2"/>
  <c r="X31" i="2" s="1"/>
  <c r="Z38" i="2"/>
  <c r="AK38" i="2"/>
  <c r="L38" i="2"/>
  <c r="AF38" i="2"/>
  <c r="AL38" i="2"/>
  <c r="T38" i="2"/>
  <c r="E38" i="2"/>
  <c r="AL9" i="2"/>
  <c r="AL24" i="2" s="1"/>
  <c r="AL13" i="2"/>
  <c r="AA9" i="2"/>
  <c r="AA23" i="2" s="1"/>
  <c r="AA13" i="2"/>
  <c r="AM9" i="2"/>
  <c r="AM13" i="2"/>
  <c r="R9" i="2"/>
  <c r="R23" i="2" s="1"/>
  <c r="R13" i="2"/>
  <c r="AC9" i="2"/>
  <c r="AC24" i="2" s="1"/>
  <c r="AC13" i="2"/>
  <c r="AE9" i="2"/>
  <c r="AE24" i="2" s="1"/>
  <c r="AE13" i="2"/>
  <c r="AK9" i="2"/>
  <c r="AK23" i="2" s="1"/>
  <c r="AK13" i="2"/>
  <c r="AI9" i="2"/>
  <c r="AI13" i="2"/>
  <c r="Q9" i="2"/>
  <c r="Q24" i="2" s="1"/>
  <c r="Q13" i="2"/>
  <c r="AD9" i="2"/>
  <c r="AD23" i="2" s="1"/>
  <c r="AD13" i="2"/>
  <c r="X9" i="2"/>
  <c r="X24" i="2" s="1"/>
  <c r="X13" i="2"/>
  <c r="L9" i="2"/>
  <c r="L23" i="2" s="1"/>
  <c r="L13" i="2"/>
  <c r="Y9" i="2"/>
  <c r="Y24" i="2" s="1"/>
  <c r="Y13" i="2"/>
  <c r="S9" i="2"/>
  <c r="S24" i="2" s="1"/>
  <c r="S13" i="2"/>
  <c r="M9" i="2"/>
  <c r="M23" i="2" s="1"/>
  <c r="M13" i="2"/>
  <c r="O9" i="2"/>
  <c r="O13" i="2"/>
  <c r="AG9" i="2"/>
  <c r="AG32" i="2" s="1"/>
  <c r="AG45" i="2" s="1"/>
  <c r="AG13" i="2"/>
  <c r="AF9" i="2"/>
  <c r="AF13" i="2"/>
  <c r="N9" i="2"/>
  <c r="N24" i="2" s="1"/>
  <c r="N13" i="2"/>
  <c r="AJ9" i="2"/>
  <c r="AJ13" i="2"/>
  <c r="AB9" i="2"/>
  <c r="AB24" i="2" s="1"/>
  <c r="AB13" i="2"/>
  <c r="P9" i="2"/>
  <c r="P24" i="2" s="1"/>
  <c r="P13" i="2"/>
  <c r="U9" i="2"/>
  <c r="U24" i="2" s="1"/>
  <c r="U13" i="2"/>
  <c r="K9" i="2"/>
  <c r="K23" i="2" s="1"/>
  <c r="K13" i="2"/>
  <c r="T9" i="2"/>
  <c r="T23" i="2" s="1"/>
  <c r="T13" i="2"/>
  <c r="AH9" i="2"/>
  <c r="AH32" i="2" s="1"/>
  <c r="AH45" i="2" s="1"/>
  <c r="AH13" i="2"/>
  <c r="E9" i="2"/>
  <c r="E24" i="2" s="1"/>
  <c r="E13" i="2"/>
  <c r="F9" i="2"/>
  <c r="F13" i="2"/>
  <c r="AN9" i="2"/>
  <c r="AN13" i="2"/>
  <c r="V9" i="2"/>
  <c r="V24" i="2" s="1"/>
  <c r="V13" i="2"/>
  <c r="G9" i="2"/>
  <c r="G24" i="2" s="1"/>
  <c r="G13" i="2"/>
  <c r="Z9" i="2"/>
  <c r="Z32" i="2" s="1"/>
  <c r="Z45" i="2" s="1"/>
  <c r="Z13" i="2"/>
  <c r="J9" i="2"/>
  <c r="J24" i="2" s="1"/>
  <c r="J13" i="2"/>
  <c r="H9" i="2"/>
  <c r="H23" i="2" s="1"/>
  <c r="H13" i="2"/>
  <c r="W9" i="2"/>
  <c r="W24" i="2" s="1"/>
  <c r="W13" i="2"/>
  <c r="AG38" i="2"/>
  <c r="AJ38" i="2"/>
  <c r="N38" i="2"/>
  <c r="M38" i="2"/>
  <c r="P38" i="2"/>
  <c r="W38" i="2"/>
  <c r="O38" i="2"/>
  <c r="AA38" i="2"/>
  <c r="AD38" i="2"/>
  <c r="G38" i="2"/>
  <c r="AC38" i="2"/>
  <c r="AE38" i="2"/>
  <c r="I24" i="2"/>
  <c r="I23" i="2"/>
  <c r="U35" i="2"/>
  <c r="U34" i="2"/>
  <c r="M35" i="2"/>
  <c r="M34" i="2"/>
  <c r="AK35" i="2"/>
  <c r="AK34" i="2"/>
  <c r="L35" i="2"/>
  <c r="L34" i="2"/>
  <c r="F34" i="2"/>
  <c r="F35" i="2"/>
  <c r="AK31" i="2"/>
  <c r="AK43" i="2"/>
  <c r="J34" i="2"/>
  <c r="J35" i="2"/>
  <c r="N34" i="2"/>
  <c r="N35" i="2"/>
  <c r="G34" i="2"/>
  <c r="G35" i="2"/>
  <c r="R35" i="2"/>
  <c r="R34" i="2"/>
  <c r="K34" i="2"/>
  <c r="K35" i="2"/>
  <c r="AL34" i="2"/>
  <c r="AL35" i="2"/>
  <c r="AM31" i="2"/>
  <c r="AM43" i="2"/>
  <c r="AH35" i="2"/>
  <c r="AH34" i="2"/>
  <c r="X35" i="2"/>
  <c r="AM34" i="2"/>
  <c r="AM35" i="2"/>
  <c r="V43" i="2"/>
  <c r="AH31" i="2"/>
  <c r="AH43" i="2"/>
  <c r="E34" i="2"/>
  <c r="E35" i="2"/>
  <c r="W31" i="2"/>
  <c r="W43" i="2"/>
  <c r="H34" i="2"/>
  <c r="H35" i="2"/>
  <c r="Z31" i="2"/>
  <c r="Z43" i="2"/>
  <c r="E43" i="2"/>
  <c r="E31" i="2"/>
  <c r="AE34" i="2"/>
  <c r="AE35" i="2"/>
  <c r="V34" i="2"/>
  <c r="V35" i="2"/>
  <c r="Q35" i="2"/>
  <c r="Q34" i="2"/>
  <c r="W34" i="2"/>
  <c r="W35" i="2"/>
  <c r="AI35" i="2"/>
  <c r="AI34" i="2"/>
  <c r="P34" i="2"/>
  <c r="P35" i="2"/>
  <c r="L43" i="2"/>
  <c r="O34" i="2"/>
  <c r="O35" i="2"/>
  <c r="AG35" i="2"/>
  <c r="AG34" i="2"/>
  <c r="AF34" i="2"/>
  <c r="AF35" i="2"/>
  <c r="AB35" i="2"/>
  <c r="AB34" i="2"/>
  <c r="AN34" i="2"/>
  <c r="AN35" i="2"/>
  <c r="AD35" i="2"/>
  <c r="AD34" i="2"/>
  <c r="Z34" i="2"/>
  <c r="Z35" i="2"/>
  <c r="AN43" i="2"/>
  <c r="I34" i="2"/>
  <c r="I35" i="2"/>
  <c r="AA34" i="2"/>
  <c r="AA35" i="2"/>
  <c r="AJ35" i="2"/>
  <c r="AJ34" i="2"/>
  <c r="AC35" i="2"/>
  <c r="AC34" i="2"/>
  <c r="AD31" i="2"/>
  <c r="S35" i="2"/>
  <c r="S34" i="2"/>
  <c r="Y35" i="2"/>
  <c r="AE43" i="2"/>
  <c r="AE31" i="2"/>
  <c r="AG31" i="2"/>
  <c r="AG43" i="2"/>
  <c r="T35" i="2"/>
  <c r="T34" i="2"/>
  <c r="N43" i="2"/>
  <c r="N31" i="2"/>
  <c r="I32" i="2"/>
  <c r="I45" i="2" s="1"/>
  <c r="H31" i="2"/>
  <c r="H43" i="2"/>
  <c r="Q31" i="2"/>
  <c r="Q43" i="2"/>
  <c r="J31" i="2"/>
  <c r="J43" i="2"/>
  <c r="AF32" i="2" l="1"/>
  <c r="AF45" i="2" s="1"/>
  <c r="S31" i="2"/>
  <c r="F43" i="2"/>
  <c r="Y43" i="2"/>
  <c r="AF43" i="2"/>
  <c r="AC31" i="2"/>
  <c r="AI32" i="2"/>
  <c r="AI45" i="2" s="1"/>
  <c r="G43" i="2"/>
  <c r="AB43" i="2"/>
  <c r="K31" i="2"/>
  <c r="T43" i="2"/>
  <c r="M43" i="2"/>
  <c r="AA31" i="2"/>
  <c r="AI43" i="2"/>
  <c r="R43" i="2"/>
  <c r="F32" i="2"/>
  <c r="F45" i="2" s="1"/>
  <c r="AG23" i="2"/>
  <c r="AJ31" i="2"/>
  <c r="AJ32" i="2"/>
  <c r="AJ45" i="2" s="1"/>
  <c r="AM32" i="2"/>
  <c r="S32" i="2"/>
  <c r="S45" i="2" s="1"/>
  <c r="S23" i="2"/>
  <c r="P32" i="2"/>
  <c r="P45" i="2" s="1"/>
  <c r="AL23" i="2"/>
  <c r="J32" i="2"/>
  <c r="J45" i="2" s="1"/>
  <c r="AL32" i="2"/>
  <c r="AL45" i="2" s="1"/>
  <c r="P43" i="2"/>
  <c r="AL43" i="2"/>
  <c r="X43" i="2"/>
  <c r="P31" i="2"/>
  <c r="AL31" i="2"/>
  <c r="O32" i="2"/>
  <c r="O45" i="2" s="1"/>
  <c r="I31" i="2"/>
  <c r="O31" i="2"/>
  <c r="U43" i="2"/>
  <c r="E23" i="2"/>
  <c r="AN32" i="2"/>
  <c r="AN45" i="2" s="1"/>
  <c r="N23" i="2"/>
  <c r="AA32" i="2"/>
  <c r="AA45" i="2" s="1"/>
  <c r="AH23" i="2"/>
  <c r="N32" i="2"/>
  <c r="N45" i="2" s="1"/>
  <c r="Q32" i="2"/>
  <c r="Q45" i="2" s="1"/>
  <c r="AD32" i="2"/>
  <c r="AD45" i="2" s="1"/>
  <c r="H32" i="2"/>
  <c r="H45" i="2" s="1"/>
  <c r="E32" i="2"/>
  <c r="E45" i="2" s="1"/>
  <c r="X23" i="2"/>
  <c r="R32" i="2"/>
  <c r="R45" i="2" s="1"/>
  <c r="AI23" i="2"/>
  <c r="R24" i="2"/>
  <c r="Q23" i="2"/>
  <c r="L32" i="2"/>
  <c r="L45" i="2" s="1"/>
  <c r="L24" i="2"/>
  <c r="Y23" i="2"/>
  <c r="T32" i="2"/>
  <c r="T45" i="2" s="1"/>
  <c r="AF23" i="2"/>
  <c r="AF24" i="2"/>
  <c r="AH24" i="2"/>
  <c r="AG24" i="2"/>
  <c r="AB32" i="2"/>
  <c r="AB45" i="2" s="1"/>
  <c r="W32" i="2"/>
  <c r="W45" i="2" s="1"/>
  <c r="AJ24" i="2"/>
  <c r="AC32" i="2"/>
  <c r="AC45" i="2" s="1"/>
  <c r="F23" i="2"/>
  <c r="AJ23" i="2"/>
  <c r="F24" i="2"/>
  <c r="Y32" i="2"/>
  <c r="Y45" i="2" s="1"/>
  <c r="AD24" i="2"/>
  <c r="T24" i="2"/>
  <c r="AA24" i="2"/>
  <c r="J23" i="2"/>
  <c r="AK32" i="2"/>
  <c r="AK45" i="2" s="1"/>
  <c r="AB23" i="2"/>
  <c r="AI24" i="2"/>
  <c r="O23" i="2"/>
  <c r="AE32" i="2"/>
  <c r="AE45" i="2" s="1"/>
  <c r="AM23" i="2"/>
  <c r="AM24" i="2"/>
  <c r="M24" i="2"/>
  <c r="U32" i="2"/>
  <c r="U45" i="2" s="1"/>
  <c r="X32" i="2"/>
  <c r="X45" i="2" s="1"/>
  <c r="AK24" i="2"/>
  <c r="AN23" i="2"/>
  <c r="O24" i="2"/>
  <c r="AE23" i="2"/>
  <c r="G32" i="2"/>
  <c r="G45" i="2" s="1"/>
  <c r="AN24" i="2"/>
  <c r="M32" i="2"/>
  <c r="M45" i="2" s="1"/>
  <c r="U23" i="2"/>
  <c r="K24" i="2"/>
  <c r="Z23" i="2"/>
  <c r="Z24" i="2"/>
  <c r="K32" i="2"/>
  <c r="K45" i="2" s="1"/>
  <c r="P23" i="2"/>
  <c r="G23" i="2"/>
  <c r="AC23" i="2"/>
  <c r="H24" i="2"/>
  <c r="W23" i="2"/>
  <c r="V23" i="2"/>
  <c r="V32" i="2"/>
  <c r="V45" i="2" s="1"/>
  <c r="AH49" i="2"/>
  <c r="AM49" i="2"/>
  <c r="AM45" i="2"/>
  <c r="AF49" i="2"/>
  <c r="Y34" i="2"/>
  <c r="I49" i="2"/>
  <c r="AG49" i="2"/>
  <c r="X34" i="2"/>
  <c r="Z49" i="2"/>
  <c r="F49" i="2" l="1"/>
  <c r="O49" i="2"/>
  <c r="AI49" i="2"/>
  <c r="AJ49" i="2"/>
  <c r="J49" i="2"/>
  <c r="Q49" i="2"/>
  <c r="AL49" i="2"/>
  <c r="S49" i="2"/>
  <c r="P49" i="2"/>
  <c r="AN49" i="2"/>
  <c r="H49" i="2"/>
  <c r="N49" i="2"/>
  <c r="AD49" i="2"/>
  <c r="AA49" i="2"/>
  <c r="V49" i="2"/>
  <c r="L49" i="2"/>
  <c r="AC49" i="2"/>
  <c r="R49" i="2"/>
  <c r="E49" i="2"/>
  <c r="W49" i="2"/>
  <c r="AB49" i="2"/>
  <c r="U49" i="2"/>
  <c r="X49" i="2"/>
  <c r="Y49" i="2"/>
  <c r="AK49" i="2"/>
  <c r="K49" i="2"/>
  <c r="T49" i="2"/>
  <c r="G49" i="2"/>
  <c r="AE49" i="2"/>
  <c r="M49" i="2"/>
</calcChain>
</file>

<file path=xl/sharedStrings.xml><?xml version="1.0" encoding="utf-8"?>
<sst xmlns="http://schemas.openxmlformats.org/spreadsheetml/2006/main" count="1013" uniqueCount="506">
  <si>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</si>
  <si>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</si>
  <si>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</si>
  <si>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</si>
  <si>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</si>
  <si>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</si>
  <si>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</si>
  <si>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</si>
  <si>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</si>
  <si>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</si>
  <si>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</si>
  <si>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</si>
  <si>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</si>
  <si>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</si>
  <si>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</si>
  <si>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</si>
  <si>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</si>
  <si>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</si>
  <si>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</si>
  <si>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</si>
  <si>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</si>
  <si>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</si>
  <si>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</si>
  <si>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</si>
  <si>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</si>
  <si>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</si>
  <si>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</si>
  <si>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</si>
  <si>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</si>
  <si>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</si>
  <si>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</si>
  <si>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</si>
  <si>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</si>
  <si>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</si>
  <si>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</si>
  <si>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</si>
  <si>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</si>
  <si>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</si>
  <si>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</si>
  <si>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</si>
  <si>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</si>
  <si>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</si>
  <si>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</si>
  <si>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</si>
  <si>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</si>
  <si>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</si>
  <si>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</si>
  <si>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</si>
  <si>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</si>
  <si>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</si>
  <si>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</si>
  <si>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</si>
  <si>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</si>
  <si>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</si>
  <si>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</si>
  <si>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</si>
  <si>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</si>
  <si>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</si>
  <si>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</si>
  <si>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</si>
  <si>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</si>
  <si>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</si>
  <si>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</si>
  <si>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</si>
  <si>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</si>
  <si>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</si>
  <si>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</si>
  <si>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</si>
  <si>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</si>
  <si>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</si>
  <si>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</si>
  <si>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</si>
  <si>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</si>
  <si>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</si>
  <si>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</si>
  <si>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</si>
  <si>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</si>
  <si>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</si>
  <si>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</si>
  <si>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</si>
  <si>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</si>
  <si>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</si>
  <si>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</si>
  <si>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</si>
  <si>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</si>
  <si>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</si>
  <si>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</si>
  <si>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</si>
  <si>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</si>
  <si>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</si>
  <si>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</si>
  <si>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</si>
  <si>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</si>
  <si>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</si>
  <si>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</si>
  <si>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</si>
  <si>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</si>
  <si>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</si>
  <si>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</si>
  <si>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</si>
  <si>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</si>
  <si>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Regresar</t>
  </si>
  <si>
    <t xml:space="preserve">Frecuencia: </t>
  </si>
  <si>
    <t>3M2</t>
  </si>
  <si>
    <t>3M3D1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</si>
  <si>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</si>
  <si>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</si>
  <si>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</si>
  <si>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</si>
  <si>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</si>
  <si>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</si>
  <si>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</si>
  <si>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</si>
  <si>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</si>
  <si>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</si>
  <si>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</si>
  <si>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</si>
  <si>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</si>
  <si>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</si>
  <si>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</si>
  <si>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</si>
  <si>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</si>
  <si>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</si>
  <si>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</si>
  <si>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</si>
  <si>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</si>
  <si>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</si>
  <si>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</si>
  <si>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</si>
  <si>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</si>
  <si>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</si>
  <si>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</si>
  <si>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</si>
  <si>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</si>
  <si>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</si>
  <si>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</si>
  <si>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</si>
  <si>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</si>
  <si>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</si>
  <si>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</si>
  <si>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</si>
  <si>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</si>
  <si>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</si>
  <si>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</si>
  <si>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</si>
  <si>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</si>
  <si>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</si>
  <si>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</si>
  <si>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</si>
  <si>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</si>
  <si>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</si>
  <si>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</si>
  <si>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</si>
  <si>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</si>
  <si>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</si>
  <si>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</si>
  <si>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</si>
  <si>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</si>
  <si>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</si>
  <si>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</si>
  <si>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</si>
  <si>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</si>
  <si>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</si>
  <si>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</si>
  <si>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</si>
  <si>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</si>
  <si>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</si>
  <si>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</si>
  <si>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</si>
  <si>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</si>
  <si>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</si>
  <si>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</si>
  <si>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</si>
  <si>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</si>
  <si>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</si>
  <si>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</si>
  <si>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</si>
  <si>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</si>
  <si>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</si>
  <si>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</si>
  <si>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</si>
  <si>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</si>
  <si>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</si>
  <si>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</si>
  <si>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</si>
  <si>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</si>
  <si>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</si>
  <si>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</si>
  <si>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</si>
  <si>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</si>
  <si>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</si>
  <si>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</si>
  <si>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</si>
  <si>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</si>
  <si>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</si>
  <si>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</si>
  <si>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</si>
  <si>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</si>
  <si>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</si>
  <si>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</si>
  <si>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</si>
  <si>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</si>
  <si>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</si>
  <si>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</si>
  <si>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</si>
  <si>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</si>
  <si>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</si>
  <si>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</si>
  <si>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</si>
  <si>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</si>
  <si>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</si>
  <si>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</si>
  <si>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</si>
  <si>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</si>
  <si>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</si>
  <si>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</si>
  <si>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</si>
  <si>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</si>
  <si>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</si>
  <si>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</si>
  <si>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</si>
  <si>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</si>
  <si>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</si>
  <si>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</si>
  <si>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</si>
  <si>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</si>
  <si>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</si>
  <si>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</si>
  <si>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</si>
  <si>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</si>
  <si>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</si>
  <si>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</si>
  <si>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</si>
  <si>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</si>
  <si>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</si>
  <si>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</si>
  <si>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</si>
  <si>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</si>
  <si>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</si>
  <si>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</si>
  <si>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</si>
  <si>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</si>
  <si>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</si>
  <si>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</si>
  <si>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</si>
  <si>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</si>
  <si>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</si>
  <si>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</si>
  <si>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</si>
  <si>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</si>
  <si>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</si>
  <si>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</si>
  <si>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</si>
  <si>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</si>
  <si>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</si>
  <si>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</si>
  <si>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</si>
  <si>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</si>
  <si>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</si>
  <si>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</si>
  <si>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</si>
  <si>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</si>
  <si>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</si>
  <si>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</si>
  <si>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</si>
  <si>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</si>
  <si>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</si>
  <si>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</si>
  <si>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</si>
  <si>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</si>
  <si>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</si>
  <si>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</si>
  <si>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</si>
  <si>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</si>
  <si>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</si>
  <si>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</si>
  <si>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</si>
  <si>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</si>
  <si>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</si>
  <si>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</si>
  <si>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</si>
  <si>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</si>
  <si>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</si>
  <si>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</si>
  <si>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</si>
  <si>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</si>
  <si>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</si>
  <si>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</si>
  <si>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</si>
  <si>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</si>
  <si>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</si>
  <si>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</si>
  <si>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</si>
  <si>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</si>
  <si>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</si>
  <si>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</si>
  <si>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</si>
  <si>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</si>
  <si>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</si>
  <si>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</si>
  <si>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</si>
  <si>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</si>
  <si>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</si>
  <si>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</si>
  <si>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</si>
  <si>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</si>
  <si>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</si>
  <si>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</si>
  <si>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</si>
  <si>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</si>
  <si>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</si>
  <si>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</si>
  <si>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</si>
  <si>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</si>
  <si>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</si>
  <si>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</si>
  <si>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</si>
  <si>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</si>
  <si>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</si>
  <si>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</si>
  <si>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</si>
  <si>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</si>
  <si>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</si>
  <si>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</si>
  <si>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</si>
  <si>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</si>
  <si>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</si>
  <si>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</si>
  <si>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</si>
  <si>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</si>
  <si>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</si>
  <si>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</si>
  <si>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</si>
  <si>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</si>
  <si>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</si>
  <si>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</si>
  <si>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</si>
  <si>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</si>
  <si>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</si>
  <si>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</si>
  <si>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</si>
  <si>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</si>
  <si>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</si>
  <si>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</si>
  <si>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</si>
  <si>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</si>
  <si>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</si>
  <si>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</si>
  <si>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</si>
  <si>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</si>
  <si>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</si>
  <si>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</si>
  <si>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</si>
  <si>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</si>
  <si>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</si>
  <si>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</si>
  <si>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</si>
  <si>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</si>
  <si>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</si>
  <si>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</si>
  <si>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</si>
  <si>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</si>
  <si>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</si>
  <si>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</si>
  <si>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</si>
  <si>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</si>
  <si>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</si>
  <si>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</si>
  <si>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</si>
  <si>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</si>
  <si>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</si>
  <si>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</si>
  <si>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</si>
  <si>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</si>
  <si>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</si>
  <si>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</si>
  <si>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</si>
  <si>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</si>
  <si>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</si>
  <si>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</si>
  <si>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</si>
  <si>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</si>
  <si>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</si>
  <si>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</si>
  <si>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</si>
  <si>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</si>
  <si>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</si>
  <si>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</si>
  <si>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</si>
  <si>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</si>
  <si>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</si>
  <si>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</si>
  <si>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</si>
  <si>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</si>
  <si>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</si>
  <si>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</si>
  <si>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</si>
  <si>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</si>
  <si>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</si>
  <si>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</si>
  <si>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</si>
  <si>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</si>
  <si>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</si>
  <si>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</si>
  <si>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</si>
  <si>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</si>
  <si>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</si>
  <si>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</si>
  <si>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</si>
  <si>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</si>
  <si>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</si>
  <si>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</si>
  <si>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</si>
  <si>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</si>
  <si>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</si>
  <si>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</si>
  <si>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</si>
  <si>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</si>
  <si>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</si>
  <si>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</si>
  <si>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</si>
  <si>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</si>
  <si>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</si>
  <si>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</si>
  <si>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</si>
  <si>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</si>
  <si>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</si>
  <si>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</si>
  <si>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</si>
  <si>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</si>
  <si>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</si>
  <si>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</si>
  <si>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</si>
  <si>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</si>
  <si>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</si>
  <si>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</si>
  <si>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</si>
  <si>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</si>
  <si>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</si>
  <si>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</si>
  <si>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</si>
  <si>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</si>
  <si>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</si>
  <si>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</si>
  <si>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</si>
  <si>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</si>
  <si>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</si>
  <si>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</si>
  <si>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</si>
  <si>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</si>
  <si>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</si>
  <si>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</si>
  <si>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</si>
  <si>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</si>
  <si>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</si>
  <si>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</si>
  <si>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</si>
  <si>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</si>
  <si>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</si>
  <si>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</si>
  <si>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</si>
  <si>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</si>
  <si>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</si>
  <si>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</si>
  <si>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</si>
  <si>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</si>
  <si>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</si>
  <si>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</si>
  <si>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</si>
  <si>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</si>
  <si>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</si>
  <si>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</si>
  <si>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</si>
  <si>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</si>
  <si>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</si>
  <si>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</si>
  <si>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</si>
  <si>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</si>
  <si>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</si>
  <si>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</si>
  <si>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</si>
  <si>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</si>
  <si>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</si>
  <si>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</si>
  <si>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</si>
  <si>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</si>
  <si>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</si>
  <si>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</si>
  <si>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</si>
  <si>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</si>
  <si>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</si>
  <si>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</si>
  <si>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</si>
  <si>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</si>
  <si>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</si>
  <si>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</si>
  <si>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Trimestral</t>
  </si>
  <si>
    <t>I</t>
  </si>
  <si>
    <t>II</t>
  </si>
  <si>
    <t>III</t>
  </si>
  <si>
    <t>IV</t>
  </si>
  <si>
    <t xml:space="preserve">Cobertura: </t>
  </si>
  <si>
    <t xml:space="preserve">Gobiernos Locales </t>
  </si>
  <si>
    <t xml:space="preserve">                                -  </t>
  </si>
  <si>
    <t>País: República Dominicana</t>
  </si>
  <si>
    <t>Millones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</si>
</sst>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3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9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2" borderId="0" xfId="0" applyFill="1"/>
    <xf numFmtId="0" fontId="10" fillId="2" borderId="0" xfId="0" applyFont="1" applyFill="1"/>
    <xf numFmtId="0" fontId="8" fillId="0" borderId="0" xfId="1" applyAlignment="1" applyProtection="1"/>
    <xf numFmtId="0" fontId="11" fillId="0" borderId="0" xfId="0" applyFont="1" applyAlignment="1">
      <alignment horizontal="left"/>
    </xf>
    <xf numFmtId="0" fontId="14" fillId="0" borderId="0" xfId="0" applyFont="1"/>
    <xf numFmtId="0" fontId="0" fillId="3" borderId="0" xfId="0" applyFill="1"/>
    <xf numFmtId="0" fontId="15" fillId="2" borderId="0" xfId="0" applyFont="1" applyFill="1"/>
    <xf numFmtId="0" fontId="16" fillId="2" borderId="0" xfId="0" applyFont="1" applyFill="1"/>
    <xf numFmtId="49" fontId="17" fillId="2" borderId="1" xfId="0" applyNumberFormat="1" applyFont="1" applyFill="1" applyBorder="1" applyAlignment="1">
      <alignment horizontal="left"/>
    </xf>
    <xf numFmtId="0" fontId="17" fillId="2" borderId="2" xfId="0" applyFont="1" applyFill="1" applyBorder="1"/>
    <xf numFmtId="0" fontId="18" fillId="2" borderId="2" xfId="0" applyFont="1" applyFill="1" applyBorder="1"/>
    <xf numFmtId="0" fontId="18" fillId="2" borderId="0" xfId="0" applyFont="1" applyFill="1"/>
    <xf numFmtId="49" fontId="18" fillId="2" borderId="3" xfId="0" applyNumberFormat="1" applyFont="1" applyFill="1" applyBorder="1" applyAlignment="1">
      <alignment horizontal="left"/>
    </xf>
    <xf numFmtId="0" fontId="18" fillId="2" borderId="4" xfId="0" applyFont="1" applyFill="1" applyBorder="1"/>
    <xf numFmtId="0" fontId="19" fillId="2" borderId="0" xfId="0" applyFont="1" applyFill="1"/>
    <xf numFmtId="0" fontId="18" fillId="2" borderId="0" xfId="0" applyFont="1" applyFill="1" applyAlignment="1">
      <alignment horizontal="left" indent="1"/>
    </xf>
    <xf numFmtId="0" fontId="18" fillId="2" borderId="5" xfId="0" applyFont="1" applyFill="1" applyBorder="1" applyAlignment="1">
      <alignment horizontal="left" indent="1"/>
    </xf>
    <xf numFmtId="0" fontId="18" fillId="2" borderId="5" xfId="0" applyFont="1" applyFill="1" applyBorder="1"/>
    <xf numFmtId="0" fontId="18" fillId="2" borderId="7" xfId="0" applyFont="1" applyFill="1" applyBorder="1"/>
    <xf numFmtId="49" fontId="19" fillId="2" borderId="8" xfId="0" applyNumberFormat="1" applyFont="1" applyFill="1" applyBorder="1" applyAlignment="1">
      <alignment horizontal="left"/>
    </xf>
    <xf numFmtId="0" fontId="19" fillId="2" borderId="0" xfId="0" applyFont="1" applyFill="1" applyAlignment="1">
      <alignment horizontal="left" vertical="center"/>
    </xf>
    <xf numFmtId="49" fontId="18" fillId="2" borderId="8" xfId="0" applyNumberFormat="1" applyFont="1" applyFill="1" applyBorder="1" applyAlignment="1">
      <alignment horizontal="left"/>
    </xf>
    <xf numFmtId="49" fontId="18" fillId="2" borderId="9" xfId="0" applyNumberFormat="1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0" fontId="0" fillId="4" borderId="0" xfId="0" applyFill="1"/>
    <xf numFmtId="0" fontId="20" fillId="3" borderId="0" xfId="0" applyFont="1" applyFill="1"/>
    <xf numFmtId="49" fontId="21" fillId="2" borderId="0" xfId="0" applyNumberFormat="1" applyFont="1" applyFill="1" applyAlignment="1">
      <alignment horizontal="left"/>
    </xf>
    <xf numFmtId="0" fontId="21" fillId="2" borderId="0" xfId="0" applyFont="1" applyFill="1"/>
    <xf numFmtId="0" fontId="17" fillId="2" borderId="0" xfId="0" applyFont="1" applyFill="1"/>
    <xf numFmtId="0" fontId="21" fillId="2" borderId="8" xfId="0" applyFont="1" applyFill="1" applyBorder="1" applyAlignment="1">
      <alignment horizontal="left" vertical="center" wrapText="1" indent="1"/>
    </xf>
    <xf numFmtId="0" fontId="21" fillId="2" borderId="0" xfId="0" applyFont="1" applyFill="1" applyAlignment="1">
      <alignment horizontal="left" vertical="center" wrapText="1" indent="1"/>
    </xf>
    <xf numFmtId="0" fontId="18" fillId="2" borderId="12" xfId="0" applyFont="1" applyFill="1" applyBorder="1"/>
    <xf numFmtId="49" fontId="19" fillId="2" borderId="13" xfId="0" applyNumberFormat="1" applyFont="1" applyFill="1" applyBorder="1" applyAlignment="1">
      <alignment horizontal="left"/>
    </xf>
    <xf numFmtId="0" fontId="19" fillId="2" borderId="12" xfId="0" applyFont="1" applyFill="1" applyBorder="1"/>
    <xf numFmtId="49" fontId="19" fillId="2" borderId="9" xfId="0" applyNumberFormat="1" applyFont="1" applyFill="1" applyBorder="1" applyAlignment="1">
      <alignment horizontal="left"/>
    </xf>
    <xf numFmtId="0" fontId="19" fillId="2" borderId="5" xfId="0" applyFont="1" applyFill="1" applyBorder="1"/>
    <xf numFmtId="0" fontId="19" fillId="2" borderId="0" xfId="0" applyFont="1" applyFill="1" applyAlignment="1">
      <alignment horizontal="left" indent="1"/>
    </xf>
    <xf numFmtId="0" fontId="18" fillId="2" borderId="0" xfId="0" applyFont="1" applyFill="1" applyAlignment="1">
      <alignment horizontal="left" indent="2"/>
    </xf>
    <xf numFmtId="0" fontId="18" fillId="2" borderId="0" xfId="0" applyFont="1" applyFill="1" applyAlignment="1">
      <alignment horizontal="left" indent="3"/>
    </xf>
    <xf numFmtId="0" fontId="19" fillId="2" borderId="5" xfId="0" applyFont="1" applyFill="1" applyBorder="1" applyAlignment="1">
      <alignment horizontal="left" indent="1"/>
    </xf>
    <xf numFmtId="0" fontId="18" fillId="2" borderId="5" xfId="0" applyFont="1" applyFill="1" applyBorder="1" applyAlignment="1">
      <alignment horizontal="left" indent="2"/>
    </xf>
    <xf numFmtId="0" fontId="19" fillId="2" borderId="0" xfId="0" applyFont="1" applyFill="1" applyAlignment="1">
      <alignment horizontal="left" wrapText="1" indent="1"/>
    </xf>
    <xf numFmtId="0" fontId="18" fillId="2" borderId="4" xfId="0" applyFont="1" applyFill="1" applyBorder="1" applyAlignment="1">
      <alignment horizontal="left" indent="2"/>
    </xf>
    <xf numFmtId="49" fontId="21" fillId="2" borderId="8" xfId="0" applyNumberFormat="1" applyFont="1" applyFill="1" applyBorder="1" applyAlignment="1">
      <alignment horizontal="left" vertical="center" wrapText="1" indent="1"/>
    </xf>
    <xf numFmtId="49" fontId="21" fillId="2" borderId="0" xfId="0" applyNumberFormat="1" applyFont="1" applyFill="1" applyAlignment="1">
      <alignment horizontal="left" vertical="center" wrapText="1" indent="1"/>
    </xf>
    <xf numFmtId="49" fontId="19" fillId="2" borderId="6" xfId="0" applyNumberFormat="1" applyFont="1" applyFill="1" applyBorder="1" applyAlignment="1">
      <alignment horizontal="left"/>
    </xf>
    <xf numFmtId="0" fontId="19" fillId="2" borderId="7" xfId="0" applyFont="1" applyFill="1" applyBorder="1"/>
    <xf numFmtId="0" fontId="18" fillId="2" borderId="0" xfId="0" applyFont="1" applyFill="1" applyAlignment="1">
      <alignment horizontal="left" wrapText="1" indent="1"/>
    </xf>
    <xf numFmtId="0" fontId="18" fillId="2" borderId="14" xfId="0" applyFont="1" applyFill="1" applyBorder="1"/>
    <xf numFmtId="0" fontId="18" fillId="2" borderId="15" xfId="0" applyFont="1" applyFill="1" applyBorder="1"/>
    <xf numFmtId="49" fontId="4" fillId="3" borderId="13" xfId="0" applyNumberFormat="1" applyFont="1" applyFill="1" applyBorder="1" applyAlignment="1">
      <alignment horizontal="left"/>
    </xf>
    <xf numFmtId="0" fontId="4" fillId="3" borderId="12" xfId="0" applyFont="1" applyFill="1" applyBorder="1"/>
    <xf numFmtId="0" fontId="5" fillId="3" borderId="12" xfId="0" applyFont="1" applyFill="1" applyBorder="1"/>
    <xf numFmtId="0" fontId="22" fillId="0" borderId="0" xfId="0" applyFont="1"/>
    <xf numFmtId="0" fontId="25" fillId="3" borderId="0" xfId="0" applyFont="1" applyFill="1"/>
    <xf numFmtId="0" fontId="24" fillId="3" borderId="0" xfId="0" applyFont="1" applyFill="1"/>
    <xf numFmtId="0" fontId="25" fillId="3" borderId="7" xfId="0" applyFont="1" applyFill="1" applyBorder="1"/>
    <xf numFmtId="0" fontId="24" fillId="3" borderId="7" xfId="0" applyFont="1" applyFill="1" applyBorder="1"/>
    <xf numFmtId="0" fontId="25" fillId="3" borderId="5" xfId="0" applyFont="1" applyFill="1" applyBorder="1"/>
    <xf numFmtId="0" fontId="24" fillId="3" borderId="5" xfId="0" applyFont="1" applyFill="1" applyBorder="1"/>
    <xf numFmtId="0" fontId="23" fillId="3" borderId="17" xfId="0" applyFont="1" applyFill="1" applyBorder="1" applyAlignment="1">
      <alignment vertical="center"/>
    </xf>
    <xf numFmtId="49" fontId="25" fillId="3" borderId="6" xfId="0" applyNumberFormat="1" applyFont="1" applyFill="1" applyBorder="1" applyAlignment="1">
      <alignment horizontal="left"/>
    </xf>
    <xf numFmtId="49" fontId="25" fillId="3" borderId="8" xfId="0" applyNumberFormat="1" applyFont="1" applyFill="1" applyBorder="1" applyAlignment="1">
      <alignment horizontal="left"/>
    </xf>
    <xf numFmtId="164" fontId="24" fillId="3" borderId="18" xfId="0" applyNumberFormat="1" applyFont="1" applyFill="1" applyBorder="1" applyAlignment="1">
      <alignment horizontal="right"/>
    </xf>
    <xf numFmtId="49" fontId="26" fillId="2" borderId="1" xfId="0" applyNumberFormat="1" applyFont="1" applyFill="1" applyBorder="1" applyAlignment="1">
      <alignment horizontal="left"/>
    </xf>
    <xf numFmtId="0" fontId="26" fillId="2" borderId="2" xfId="0" applyFont="1" applyFill="1" applyBorder="1"/>
    <xf numFmtId="0" fontId="27" fillId="2" borderId="2" xfId="0" applyFont="1" applyFill="1" applyBorder="1"/>
    <xf numFmtId="49" fontId="26" fillId="2" borderId="8" xfId="0" applyNumberFormat="1" applyFont="1" applyFill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49" fontId="25" fillId="3" borderId="9" xfId="0" applyNumberFormat="1" applyFont="1" applyFill="1" applyBorder="1" applyAlignment="1">
      <alignment horizontal="left"/>
    </xf>
    <xf numFmtId="49" fontId="23" fillId="3" borderId="16" xfId="0" applyNumberFormat="1" applyFont="1" applyFill="1" applyBorder="1" applyAlignment="1">
      <alignment vertical="top" wrapText="1"/>
    </xf>
    <xf numFmtId="0" fontId="18" fillId="2" borderId="18" xfId="0" applyFont="1" applyFill="1" applyBorder="1" applyAlignment="1">
      <alignment horizontal="center"/>
    </xf>
    <xf numFmtId="0" fontId="18" fillId="2" borderId="18" xfId="4" applyFont="1" applyFill="1" applyBorder="1" applyAlignment="1">
      <alignment horizontal="center"/>
    </xf>
    <xf numFmtId="43" fontId="5" fillId="0" borderId="18" xfId="3" applyFont="1" applyFill="1" applyBorder="1" applyAlignment="1" applyProtection="1">
      <alignment horizontal="center"/>
    </xf>
    <xf numFmtId="49" fontId="3" fillId="0" borderId="0" xfId="0" applyNumberFormat="1" applyFont="1"/>
    <xf numFmtId="0" fontId="3" fillId="0" borderId="0" xfId="0" applyFont="1"/>
    <xf numFmtId="43" fontId="6" fillId="0" borderId="18" xfId="8" applyFont="1" applyFill="1" applyBorder="1" applyAlignment="1" applyProtection="1">
      <alignment horizontal="right"/>
    </xf>
    <xf numFmtId="43" fontId="6" fillId="4" borderId="18" xfId="8" applyFont="1" applyFill="1" applyBorder="1" applyAlignment="1" applyProtection="1">
      <alignment horizontal="right"/>
    </xf>
    <xf numFmtId="43" fontId="5" fillId="0" borderId="18" xfId="0" applyNumberFormat="1" applyFont="1" applyBorder="1" applyAlignment="1">
      <alignment horizontal="right"/>
    </xf>
    <xf numFmtId="43" fontId="6" fillId="4" borderId="0" xfId="8" applyFont="1" applyFill="1" applyBorder="1" applyAlignment="1" applyProtection="1">
      <alignment horizontal="right"/>
    </xf>
    <xf numFmtId="43" fontId="5" fillId="4" borderId="18" xfId="8" applyFont="1" applyFill="1" applyBorder="1" applyAlignment="1" applyProtection="1">
      <alignment horizontal="right"/>
    </xf>
    <xf numFmtId="43" fontId="5" fillId="4" borderId="0" xfId="8" applyFont="1" applyFill="1" applyBorder="1" applyAlignment="1" applyProtection="1">
      <alignment horizontal="right"/>
    </xf>
    <xf numFmtId="0" fontId="18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1" applyFont="1" applyFill="1" applyAlignment="1" applyProtection="1">
      <alignment horizontal="center"/>
    </xf>
    <xf numFmtId="0" fontId="32" fillId="0" borderId="2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/>
    </xf>
    <xf numFmtId="0" fontId="28" fillId="2" borderId="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left" vertical="center" wrapText="1" indent="1"/>
    </xf>
    <xf numFmtId="0" fontId="28" fillId="2" borderId="0" xfId="0" applyFont="1" applyFill="1" applyAlignment="1">
      <alignment horizontal="left" vertical="center" wrapText="1" indent="1"/>
    </xf>
    <xf numFmtId="0" fontId="18" fillId="2" borderId="19" xfId="0" applyFont="1" applyFill="1" applyBorder="1" applyAlignment="1">
      <alignment horizontal="center" vertical="center" wrapText="1"/>
    </xf>
    <xf numFmtId="49" fontId="28" fillId="2" borderId="8" xfId="0" applyNumberFormat="1" applyFont="1" applyFill="1" applyBorder="1" applyAlignment="1">
      <alignment horizontal="left" vertical="center" wrapText="1" indent="1"/>
    </xf>
    <xf numFmtId="49" fontId="28" fillId="2" borderId="0" xfId="0" applyNumberFormat="1" applyFont="1" applyFill="1" applyAlignment="1">
      <alignment horizontal="left" vertical="center" wrapText="1" indent="1"/>
    </xf>
  </cellXfs>
  <cellStyles count="9">
    <cellStyle name="Comma" xfId="3" builtinId="3"/>
    <cellStyle name="Hipervínculo 2" xfId="2" xr:uid="{00000000-0005-0000-0000-000001000000}"/>
    <cellStyle name="Hyperlink" xfId="1" builtinId="8"/>
    <cellStyle name="Millares 2" xfId="8" xr:uid="{6BCFFA90-BE72-4719-90B6-569E5FF694E0}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437029</xdr:colOff>
      <xdr:row>2</xdr:row>
      <xdr:rowOff>112059</xdr:rowOff>
    </xdr:from>
    <xdr:to>
      <xdr:col>17</xdr:col>
      <xdr:colOff>603997</xdr:colOff>
      <xdr:row>7</xdr:row>
      <xdr:rowOff>150159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0833802-F3A7-4EFC-845F-8B27D19B76D8}"/>
            </a:ext>
          </a:extLst>
        </xdr:cNvPr>
        <xdr:cNvGrpSpPr>
          <a:grpSpLocks/>
        </xdr:cNvGrpSpPr>
      </xdr:nvGrpSpPr>
      <xdr:grpSpPr bwMode="auto">
        <a:xfrm>
          <a:off x="437029" y="493059"/>
          <a:ext cx="12511368" cy="990600"/>
          <a:chOff x="0" y="532063"/>
          <a:chExt cx="13470685" cy="101917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36FAAC23-60DE-542A-C4C1-8B74CB83A061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5" name="Imagen 5">
              <a:extLst>
                <a:ext uri="{FF2B5EF4-FFF2-40B4-BE49-F238E27FC236}">
                  <a16:creationId xmlns:a16="http://schemas.microsoft.com/office/drawing/2014/main" id="{6C937A20-0EBA-25D8-24DE-3AEF0932418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6">
              <a:extLst>
                <a:ext uri="{FF2B5EF4-FFF2-40B4-BE49-F238E27FC236}">
                  <a16:creationId xmlns:a16="http://schemas.microsoft.com/office/drawing/2014/main" id="{F944EB62-B8FF-D411-0FD4-5AAFF1D284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7">
              <a:extLst>
                <a:ext uri="{FF2B5EF4-FFF2-40B4-BE49-F238E27FC236}">
                  <a16:creationId xmlns:a16="http://schemas.microsoft.com/office/drawing/2014/main" id="{DE270E62-379D-9357-A6E9-CC1D64664E8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Google Shape;111;p1">
              <a:extLst>
                <a:ext uri="{FF2B5EF4-FFF2-40B4-BE49-F238E27FC236}">
                  <a16:creationId xmlns:a16="http://schemas.microsoft.com/office/drawing/2014/main" id="{D3A29184-F54E-3DBC-7CD6-DD8DCED4C1BC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Imagen 1">
              <a:extLst>
                <a:ext uri="{FF2B5EF4-FFF2-40B4-BE49-F238E27FC236}">
                  <a16:creationId xmlns:a16="http://schemas.microsoft.com/office/drawing/2014/main" id="{08A1BBA1-B98C-6EEC-3C81-FEA396B5D9E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D5AAB004-0573-2721-6D00-7F30C9098C1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7679B19-438E-0D6E-5DC0-6DEE00CCDA2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E475715B-E44D-C398-CBC3-DD77323672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1934135" y="1674159"/>
          <a:ext cx="9942419" cy="1190625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hernandez\Downloads\EFP%20Guatemala%20Trimestral%20Gobiernos%20Locales.xlsx" TargetMode="External"/><Relationship Id="rId1" Type="http://schemas.openxmlformats.org/officeDocument/2006/relationships/externalLinkPath" Target="file:///C:\Users\Jahernandez\Downloads\EFP%20Guatemala%20Trimestral%20Gobiernos%20Loc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Ingreso"/>
      <sheetName val="Gasto"/>
      <sheetName val="Transacciones Activos y Pasivo "/>
    </sheetNames>
    <sheetDataSet>
      <sheetData sheetId="0">
        <row r="25">
          <cell r="H25" t="str">
            <v xml:space="preserve">Gobiernos Locales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topLeftCell="A4" workbookViewId="0">
      <selection activeCell="H24" sqref="H24"/>
    </sheetView>
  </sheetViews>
  <sheetFormatPr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0.140625" customWidth="1"/>
    <col min="9" max="16" width="11.42578125" customWidth="1"/>
    <col min="17" max="17" width="2.28515625" customWidth="1"/>
  </cols>
  <sheetData>
    <row r="2" spans="2:17">
      <c r="B2" s="30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29"/>
      <c r="Q3" s="29"/>
    </row>
    <row r="4" spans="2:17">
      <c r="B4" s="29"/>
      <c r="Q4" s="29"/>
    </row>
    <row r="5" spans="2:17">
      <c r="B5" s="29"/>
      <c r="Q5" s="29"/>
    </row>
    <row r="6" spans="2:17">
      <c r="B6" s="29"/>
      <c r="Q6" s="29"/>
    </row>
    <row r="7" spans="2:17">
      <c r="B7" s="29"/>
      <c r="Q7" s="29"/>
    </row>
    <row r="8" spans="2:17">
      <c r="B8" s="29"/>
      <c r="Q8" s="29"/>
    </row>
    <row r="9" spans="2:17">
      <c r="B9" s="29"/>
      <c r="Q9" s="29"/>
    </row>
    <row r="10" spans="2:17">
      <c r="B10" s="29"/>
      <c r="Q10" s="29"/>
    </row>
    <row r="11" spans="2:17">
      <c r="B11" s="29"/>
      <c r="Q11" s="29"/>
    </row>
    <row r="12" spans="2:17">
      <c r="B12" s="29"/>
      <c r="Q12" s="29"/>
    </row>
    <row r="13" spans="2:17">
      <c r="B13" s="29"/>
      <c r="Q13" s="29"/>
    </row>
    <row r="14" spans="2:17">
      <c r="B14" s="29"/>
      <c r="Q14" s="29"/>
    </row>
    <row r="15" spans="2:17">
      <c r="B15" s="29"/>
      <c r="Q15" s="29"/>
    </row>
    <row r="16" spans="2:17">
      <c r="B16" s="29"/>
      <c r="Q16" s="29"/>
    </row>
    <row r="17" spans="2:17" ht="30">
      <c r="B17" s="29"/>
      <c r="C17" s="89" t="s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29"/>
    </row>
    <row r="18" spans="2:17" ht="30">
      <c r="B18" s="29"/>
      <c r="C18" s="89" t="s">
        <v>2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29"/>
    </row>
    <row r="19" spans="2:17" ht="30.75">
      <c r="B19" s="29"/>
      <c r="C19" s="90" t="s">
        <v>3</v>
      </c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29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504</v>
      </c>
      <c r="H24" s="4"/>
      <c r="I24" s="4"/>
      <c r="J24" s="4"/>
      <c r="K24" s="1"/>
      <c r="L24" s="1"/>
    </row>
    <row r="25" spans="2:17" ht="23.25">
      <c r="F25" s="3" t="s">
        <v>501</v>
      </c>
      <c r="G25" s="4"/>
      <c r="H25" s="4" t="s">
        <v>502</v>
      </c>
      <c r="I25" s="4"/>
      <c r="J25" s="4"/>
      <c r="K25" s="1"/>
      <c r="L25" s="1"/>
    </row>
    <row r="26" spans="2:17" ht="23.25">
      <c r="F26" s="3" t="s">
        <v>102</v>
      </c>
      <c r="G26" s="4"/>
      <c r="H26" s="4" t="s">
        <v>496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93" t="s">
        <v>6</v>
      </c>
      <c r="H29" s="93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91" t="s">
        <v>7</v>
      </c>
      <c r="G46" s="91"/>
      <c r="H46" s="91"/>
      <c r="I46" s="91"/>
      <c r="J46" s="91"/>
      <c r="K46" s="91"/>
      <c r="L46" s="91"/>
    </row>
    <row r="47" spans="6:13" ht="25.5" customHeight="1">
      <c r="F47" s="92"/>
      <c r="G47" s="92"/>
      <c r="H47" s="92"/>
      <c r="I47" s="92"/>
      <c r="J47" s="92"/>
      <c r="K47" s="92"/>
      <c r="L47" s="92"/>
    </row>
    <row r="48" spans="6:13" ht="33" customHeight="1">
      <c r="F48" s="92"/>
      <c r="G48" s="92"/>
      <c r="H48" s="92"/>
      <c r="I48" s="92"/>
      <c r="J48" s="92"/>
      <c r="K48" s="92"/>
      <c r="L48" s="9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Q49"/>
  <sheetViews>
    <sheetView topLeftCell="Z1" zoomScale="160" zoomScaleNormal="160" workbookViewId="0">
      <selection activeCell="AQ14" sqref="AQ14"/>
    </sheetView>
  </sheetViews>
  <sheetFormatPr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</cols>
  <sheetData>
    <row r="1" spans="2:43">
      <c r="B1" s="7" t="s">
        <v>101</v>
      </c>
    </row>
    <row r="2" spans="2:43" ht="15.75" customHeight="1">
      <c r="B2" s="69" t="s">
        <v>100</v>
      </c>
      <c r="C2" s="70"/>
      <c r="D2" s="71"/>
      <c r="E2" s="96" t="str">
        <f>+[2]Indice!H25</f>
        <v xml:space="preserve">Gobiernos Locales 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87"/>
      <c r="AP2" s="87"/>
      <c r="AQ2" s="87"/>
    </row>
    <row r="3" spans="2:43" ht="15.75" customHeight="1">
      <c r="B3" s="72" t="s">
        <v>23</v>
      </c>
      <c r="C3" s="11"/>
      <c r="D3" s="12"/>
      <c r="E3" s="96" t="s">
        <v>505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87"/>
      <c r="AP3" s="87"/>
      <c r="AQ3" s="87"/>
    </row>
    <row r="4" spans="2:43" ht="15" customHeight="1">
      <c r="B4" s="13"/>
      <c r="C4" s="14"/>
      <c r="D4" s="15"/>
      <c r="E4" s="97" t="s">
        <v>496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87"/>
      <c r="AP4" s="87"/>
      <c r="AQ4" s="87"/>
    </row>
    <row r="5" spans="2:43" ht="15" customHeight="1">
      <c r="B5" s="104" t="s">
        <v>24</v>
      </c>
      <c r="C5" s="105"/>
      <c r="D5" s="16"/>
      <c r="E5" s="99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88"/>
      <c r="AP5" s="88"/>
      <c r="AQ5" s="88"/>
    </row>
    <row r="6" spans="2:43">
      <c r="B6" s="104"/>
      <c r="C6" s="105"/>
      <c r="D6" s="16"/>
      <c r="E6" s="94">
        <v>2015</v>
      </c>
      <c r="F6" s="95"/>
      <c r="G6" s="95"/>
      <c r="H6" s="106"/>
      <c r="I6" s="94">
        <v>2016</v>
      </c>
      <c r="J6" s="95"/>
      <c r="K6" s="95"/>
      <c r="L6" s="106"/>
      <c r="M6" s="94">
        <v>2017</v>
      </c>
      <c r="N6" s="95"/>
      <c r="O6" s="95"/>
      <c r="P6" s="106"/>
      <c r="Q6" s="94">
        <v>2018</v>
      </c>
      <c r="R6" s="95"/>
      <c r="S6" s="95"/>
      <c r="T6" s="106"/>
      <c r="U6" s="94">
        <v>2019</v>
      </c>
      <c r="V6" s="95"/>
      <c r="W6" s="95"/>
      <c r="X6" s="106"/>
      <c r="Y6" s="94">
        <v>2020</v>
      </c>
      <c r="Z6" s="95"/>
      <c r="AA6" s="95"/>
      <c r="AB6" s="106"/>
      <c r="AC6" s="94">
        <v>2021</v>
      </c>
      <c r="AD6" s="95"/>
      <c r="AE6" s="95"/>
      <c r="AF6" s="106"/>
      <c r="AG6" s="94">
        <v>2022</v>
      </c>
      <c r="AH6" s="95"/>
      <c r="AI6" s="95"/>
      <c r="AJ6" s="106"/>
      <c r="AK6" s="94">
        <v>2023</v>
      </c>
      <c r="AL6" s="95"/>
      <c r="AM6" s="95"/>
      <c r="AN6" s="106"/>
      <c r="AO6" s="94">
        <v>2024</v>
      </c>
      <c r="AP6" s="95"/>
      <c r="AQ6" s="95"/>
    </row>
    <row r="7" spans="2:43">
      <c r="B7" s="17"/>
      <c r="C7" s="18"/>
      <c r="D7" s="18"/>
      <c r="E7" s="76" t="s">
        <v>497</v>
      </c>
      <c r="F7" s="76" t="s">
        <v>498</v>
      </c>
      <c r="G7" s="76" t="s">
        <v>499</v>
      </c>
      <c r="H7" s="76" t="s">
        <v>500</v>
      </c>
      <c r="I7" s="76" t="s">
        <v>497</v>
      </c>
      <c r="J7" s="76" t="s">
        <v>498</v>
      </c>
      <c r="K7" s="76" t="s">
        <v>499</v>
      </c>
      <c r="L7" s="76" t="s">
        <v>500</v>
      </c>
      <c r="M7" s="76" t="s">
        <v>497</v>
      </c>
      <c r="N7" s="76" t="s">
        <v>498</v>
      </c>
      <c r="O7" s="76" t="s">
        <v>499</v>
      </c>
      <c r="P7" s="76" t="s">
        <v>500</v>
      </c>
      <c r="Q7" s="76" t="s">
        <v>497</v>
      </c>
      <c r="R7" s="76" t="s">
        <v>498</v>
      </c>
      <c r="S7" s="76" t="s">
        <v>499</v>
      </c>
      <c r="T7" s="76" t="s">
        <v>500</v>
      </c>
      <c r="U7" s="76" t="s">
        <v>497</v>
      </c>
      <c r="V7" s="76" t="s">
        <v>498</v>
      </c>
      <c r="W7" s="76" t="s">
        <v>499</v>
      </c>
      <c r="X7" s="76" t="s">
        <v>500</v>
      </c>
      <c r="Y7" s="76" t="s">
        <v>497</v>
      </c>
      <c r="Z7" s="76" t="s">
        <v>498</v>
      </c>
      <c r="AA7" s="76" t="s">
        <v>499</v>
      </c>
      <c r="AB7" s="76" t="s">
        <v>500</v>
      </c>
      <c r="AC7" s="76" t="s">
        <v>497</v>
      </c>
      <c r="AD7" s="76" t="s">
        <v>498</v>
      </c>
      <c r="AE7" s="76" t="s">
        <v>499</v>
      </c>
      <c r="AF7" s="76" t="s">
        <v>500</v>
      </c>
      <c r="AG7" s="76" t="s">
        <v>497</v>
      </c>
      <c r="AH7" s="76" t="s">
        <v>498</v>
      </c>
      <c r="AI7" s="76" t="s">
        <v>499</v>
      </c>
      <c r="AJ7" s="76" t="s">
        <v>500</v>
      </c>
      <c r="AK7" s="76" t="s">
        <v>497</v>
      </c>
      <c r="AL7" s="76" t="s">
        <v>498</v>
      </c>
      <c r="AM7" s="76" t="s">
        <v>499</v>
      </c>
      <c r="AN7" s="76" t="s">
        <v>500</v>
      </c>
      <c r="AO7" s="76" t="s">
        <v>497</v>
      </c>
      <c r="AP7" s="76" t="s">
        <v>498</v>
      </c>
      <c r="AQ7" s="76" t="s">
        <v>499</v>
      </c>
    </row>
    <row r="8" spans="2:43" ht="32.25" customHeight="1">
      <c r="B8" s="101" t="s">
        <v>26</v>
      </c>
      <c r="C8" s="102"/>
      <c r="D8" s="103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</row>
    <row r="9" spans="2:43">
      <c r="B9" s="73">
        <v>1</v>
      </c>
      <c r="C9" s="19" t="s">
        <v>29</v>
      </c>
      <c r="D9" s="16" t="s">
        <v>27</v>
      </c>
      <c r="E9" s="82">
        <f>+Ingreso!E8</f>
        <v>4978.0596885600016</v>
      </c>
      <c r="F9" s="82">
        <f>+Ingreso!F8</f>
        <v>4958.5175032899997</v>
      </c>
      <c r="G9" s="82">
        <f>+Ingreso!G8</f>
        <v>4851.1297546000005</v>
      </c>
      <c r="H9" s="82">
        <f>+Ingreso!H8</f>
        <v>4743.9488738600003</v>
      </c>
      <c r="I9" s="82">
        <f>+Ingreso!I8</f>
        <v>5182.2160720699994</v>
      </c>
      <c r="J9" s="82">
        <f>+Ingreso!J8</f>
        <v>4805.8062558499987</v>
      </c>
      <c r="K9" s="82">
        <f>+Ingreso!K8</f>
        <v>4786.6125258900001</v>
      </c>
      <c r="L9" s="82">
        <f>+Ingreso!L8</f>
        <v>5013.9173805100008</v>
      </c>
      <c r="M9" s="82">
        <f>+Ingreso!M8</f>
        <v>4986.3192323400008</v>
      </c>
      <c r="N9" s="82">
        <f>+Ingreso!N8</f>
        <v>4924.8882898399997</v>
      </c>
      <c r="O9" s="82">
        <f>+Ingreso!O8</f>
        <v>4988.7850232900009</v>
      </c>
      <c r="P9" s="82">
        <f>+Ingreso!P8</f>
        <v>5057.13932157</v>
      </c>
      <c r="Q9" s="82">
        <f>+Ingreso!Q8</f>
        <v>5158.4692567900001</v>
      </c>
      <c r="R9" s="82">
        <f>+Ingreso!R8</f>
        <v>5675.7379318200001</v>
      </c>
      <c r="S9" s="82">
        <f>+Ingreso!S8</f>
        <v>4969.6783649999998</v>
      </c>
      <c r="T9" s="82">
        <f>+Ingreso!T8</f>
        <v>5482.7591692200012</v>
      </c>
      <c r="U9" s="82">
        <f>+Ingreso!U8</f>
        <v>5529.6593713199982</v>
      </c>
      <c r="V9" s="82">
        <f>+Ingreso!V8</f>
        <v>5670.2454915500002</v>
      </c>
      <c r="W9" s="82">
        <f>+Ingreso!W8</f>
        <v>5662.1127548599998</v>
      </c>
      <c r="X9" s="82">
        <f>+Ingreso!X8</f>
        <v>5280.629395349999</v>
      </c>
      <c r="Y9" s="82">
        <f>+Ingreso!Y8</f>
        <v>5686.5294380300002</v>
      </c>
      <c r="Z9" s="82">
        <f>+Ingreso!Z8</f>
        <v>5206.8128517899995</v>
      </c>
      <c r="AA9" s="82">
        <f>+Ingreso!AA8</f>
        <v>5599.9108212500005</v>
      </c>
      <c r="AB9" s="82">
        <f>+Ingreso!AB8</f>
        <v>6623.4994628900004</v>
      </c>
      <c r="AC9" s="82">
        <f>+Ingreso!AC8</f>
        <v>6312.870672209996</v>
      </c>
      <c r="AD9" s="82">
        <f>+Ingreso!AD8</f>
        <v>6408.3029911999975</v>
      </c>
      <c r="AE9" s="82">
        <f>+Ingreso!AE8</f>
        <v>6622.8131874199989</v>
      </c>
      <c r="AF9" s="82">
        <f>+Ingreso!AF8</f>
        <v>8767.940783439999</v>
      </c>
      <c r="AG9" s="82">
        <f>+Ingreso!AG8</f>
        <v>7687.704652370001</v>
      </c>
      <c r="AH9" s="82">
        <f>+Ingreso!AH8</f>
        <v>8964.8071535500003</v>
      </c>
      <c r="AI9" s="82">
        <f>+Ingreso!AI8</f>
        <v>8193.77232104</v>
      </c>
      <c r="AJ9" s="82">
        <f>+Ingreso!AJ8</f>
        <v>9585.3983910900006</v>
      </c>
      <c r="AK9" s="82">
        <f>+Ingreso!AK8</f>
        <v>7738.8047003399897</v>
      </c>
      <c r="AL9" s="82">
        <f>+Ingreso!AL8</f>
        <v>7947.9684477699875</v>
      </c>
      <c r="AM9" s="82">
        <f>+Ingreso!AM8</f>
        <v>7573.1440862099998</v>
      </c>
      <c r="AN9" s="82">
        <f>+Ingreso!AN8</f>
        <v>9326.0998417999908</v>
      </c>
      <c r="AO9" s="82">
        <f>+Ingreso!AO8</f>
        <v>7790.3607818299997</v>
      </c>
      <c r="AP9" s="82">
        <f>+Ingreso!AP8</f>
        <v>6862.3344836299993</v>
      </c>
      <c r="AQ9" s="82">
        <f>+Ingreso!AQ8</f>
        <v>8104.8847195500102</v>
      </c>
    </row>
    <row r="10" spans="2:43">
      <c r="B10" s="73" t="s">
        <v>30</v>
      </c>
      <c r="C10" s="20" t="s">
        <v>31</v>
      </c>
      <c r="D10" s="16" t="s">
        <v>27</v>
      </c>
      <c r="E10" s="85">
        <f>+Ingreso!E9</f>
        <v>574.90146400000003</v>
      </c>
      <c r="F10" s="85">
        <f>+Ingreso!F9</f>
        <v>530.921874</v>
      </c>
      <c r="G10" s="85">
        <f>+Ingreso!G9</f>
        <v>441.73465199999998</v>
      </c>
      <c r="H10" s="85">
        <f>+Ingreso!H9</f>
        <v>394.41080799999997</v>
      </c>
      <c r="I10" s="85">
        <f>+Ingreso!I9</f>
        <v>477.94274999999999</v>
      </c>
      <c r="J10" s="85">
        <f>+Ingreso!J9</f>
        <v>423.59805899999998</v>
      </c>
      <c r="K10" s="85">
        <f>+Ingreso!K9</f>
        <v>433.79169300000001</v>
      </c>
      <c r="L10" s="85">
        <f>+Ingreso!L9</f>
        <v>572.24249499999996</v>
      </c>
      <c r="M10" s="85">
        <f>+Ingreso!M9</f>
        <v>578.43533000000002</v>
      </c>
      <c r="N10" s="85">
        <f>+Ingreso!N9</f>
        <v>499.80817999999999</v>
      </c>
      <c r="O10" s="85">
        <f>+Ingreso!O9</f>
        <v>473.10023100000001</v>
      </c>
      <c r="P10" s="85">
        <f>+Ingreso!P9</f>
        <v>548.44502799999998</v>
      </c>
      <c r="Q10" s="85">
        <f>+Ingreso!Q9</f>
        <v>593.20600899999999</v>
      </c>
      <c r="R10" s="85">
        <f>+Ingreso!R9</f>
        <v>559.13354000000004</v>
      </c>
      <c r="S10" s="85">
        <f>+Ingreso!S9</f>
        <v>293.9951102</v>
      </c>
      <c r="T10" s="85">
        <f>+Ingreso!T9</f>
        <v>227.27480199999999</v>
      </c>
      <c r="U10" s="85">
        <f>+Ingreso!U9</f>
        <v>560.24236893</v>
      </c>
      <c r="V10" s="85">
        <f>+Ingreso!V9</f>
        <v>603.17322848000003</v>
      </c>
      <c r="W10" s="85">
        <f>+Ingreso!W9</f>
        <v>601.11265527999979</v>
      </c>
      <c r="X10" s="85">
        <f>+Ingreso!X9</f>
        <v>683.90738918000034</v>
      </c>
      <c r="Y10" s="85">
        <f>+Ingreso!Y9</f>
        <v>498.7114189699999</v>
      </c>
      <c r="Z10" s="85">
        <f>+Ingreso!Z9</f>
        <v>276.26409818999986</v>
      </c>
      <c r="AA10" s="85">
        <f>+Ingreso!AA9</f>
        <v>430.50952085000023</v>
      </c>
      <c r="AB10" s="85">
        <f>+Ingreso!AB9</f>
        <v>584.77001486999995</v>
      </c>
      <c r="AC10" s="85">
        <f>+Ingreso!AC9</f>
        <v>555.75955374999978</v>
      </c>
      <c r="AD10" s="85">
        <f>+Ingreso!AD9</f>
        <v>672.03924077000033</v>
      </c>
      <c r="AE10" s="85">
        <f>+Ingreso!AE9</f>
        <v>746.06693657000028</v>
      </c>
      <c r="AF10" s="85">
        <f>+Ingreso!AF9</f>
        <v>809.95922141999984</v>
      </c>
      <c r="AG10" s="85">
        <f>+Ingreso!AG9</f>
        <v>746.64481316000001</v>
      </c>
      <c r="AH10" s="85">
        <f>+Ingreso!AH9</f>
        <v>824.67478884000002</v>
      </c>
      <c r="AI10" s="85">
        <f>+Ingreso!AI9</f>
        <v>903.98338466999996</v>
      </c>
      <c r="AJ10" s="85">
        <f>+Ingreso!AJ9</f>
        <v>979.24477888000001</v>
      </c>
      <c r="AK10" s="85">
        <f>+Ingreso!AK9</f>
        <v>915.21956388000001</v>
      </c>
      <c r="AL10" s="85">
        <f>+Ingreso!AL9</f>
        <v>924.60239554999885</v>
      </c>
      <c r="AM10" s="85">
        <f>+Ingreso!AM9</f>
        <v>257.21588235000007</v>
      </c>
      <c r="AN10" s="85">
        <f>+Ingreso!AN9</f>
        <v>387.65848757999998</v>
      </c>
      <c r="AO10" s="85">
        <f>+Ingreso!AO9</f>
        <v>903.28164516999982</v>
      </c>
      <c r="AP10" s="85">
        <f>+Ingreso!AP9</f>
        <v>750.92708692999997</v>
      </c>
      <c r="AQ10" s="85">
        <f>+Ingreso!AQ9</f>
        <v>974.64583754</v>
      </c>
    </row>
    <row r="11" spans="2:43">
      <c r="B11" s="73" t="s">
        <v>32</v>
      </c>
      <c r="C11" s="20" t="s">
        <v>33</v>
      </c>
      <c r="D11" s="16" t="s">
        <v>27</v>
      </c>
      <c r="E11" s="85">
        <f>+Ingreso!E42</f>
        <v>0</v>
      </c>
      <c r="F11" s="85">
        <f>+Ingreso!F42</f>
        <v>0</v>
      </c>
      <c r="G11" s="85">
        <f>+Ingreso!G42</f>
        <v>0</v>
      </c>
      <c r="H11" s="85">
        <f>+Ingreso!H42</f>
        <v>0</v>
      </c>
      <c r="I11" s="85">
        <f>+Ingreso!I42</f>
        <v>0</v>
      </c>
      <c r="J11" s="85">
        <f>+Ingreso!J42</f>
        <v>0</v>
      </c>
      <c r="K11" s="85">
        <f>+Ingreso!K42</f>
        <v>0</v>
      </c>
      <c r="L11" s="85">
        <f>+Ingreso!L42</f>
        <v>0</v>
      </c>
      <c r="M11" s="85">
        <f>+Ingreso!M42</f>
        <v>0</v>
      </c>
      <c r="N11" s="85">
        <f>+Ingreso!N42</f>
        <v>0</v>
      </c>
      <c r="O11" s="85">
        <f>+Ingreso!O42</f>
        <v>0</v>
      </c>
      <c r="P11" s="85">
        <f>+Ingreso!P42</f>
        <v>0</v>
      </c>
      <c r="Q11" s="85">
        <f>+Ingreso!Q42</f>
        <v>0</v>
      </c>
      <c r="R11" s="85">
        <f>+Ingreso!R42</f>
        <v>0</v>
      </c>
      <c r="S11" s="85">
        <f>+Ingreso!S42</f>
        <v>0</v>
      </c>
      <c r="T11" s="85">
        <f>+Ingreso!T42</f>
        <v>0</v>
      </c>
      <c r="U11" s="85">
        <f>+Ingreso!U42</f>
        <v>0</v>
      </c>
      <c r="V11" s="85">
        <f>+Ingreso!V42</f>
        <v>0</v>
      </c>
      <c r="W11" s="85">
        <f>+Ingreso!W42</f>
        <v>0</v>
      </c>
      <c r="X11" s="85">
        <f>+Ingreso!X42</f>
        <v>0</v>
      </c>
      <c r="Y11" s="85">
        <f>+Ingreso!Y42</f>
        <v>0</v>
      </c>
      <c r="Z11" s="85">
        <f>+Ingreso!Z42</f>
        <v>0</v>
      </c>
      <c r="AA11" s="85">
        <f>+Ingreso!AA42</f>
        <v>0</v>
      </c>
      <c r="AB11" s="85">
        <f>+Ingreso!AB42</f>
        <v>0</v>
      </c>
      <c r="AC11" s="85">
        <f>+Ingreso!AC42</f>
        <v>0</v>
      </c>
      <c r="AD11" s="85">
        <f>+Ingreso!AD42</f>
        <v>0</v>
      </c>
      <c r="AE11" s="85">
        <f>+Ingreso!AE42</f>
        <v>0</v>
      </c>
      <c r="AF11" s="85">
        <f>+Ingreso!AF42</f>
        <v>0</v>
      </c>
      <c r="AG11" s="85">
        <f>+Ingreso!AG42</f>
        <v>0</v>
      </c>
      <c r="AH11" s="85">
        <f>+Ingreso!AH42</f>
        <v>0</v>
      </c>
      <c r="AI11" s="85">
        <f>+Ingreso!AI42</f>
        <v>0</v>
      </c>
      <c r="AJ11" s="85">
        <f>+Ingreso!AJ42</f>
        <v>0</v>
      </c>
      <c r="AK11" s="85">
        <f>+Ingreso!AK42</f>
        <v>0</v>
      </c>
      <c r="AL11" s="85">
        <f>+Ingreso!AL42</f>
        <v>0</v>
      </c>
      <c r="AM11" s="85">
        <f>+Ingreso!AM42</f>
        <v>0</v>
      </c>
      <c r="AN11" s="85">
        <f>+Ingreso!AN42</f>
        <v>0</v>
      </c>
      <c r="AO11" s="85">
        <f>+Ingreso!AO42</f>
        <v>0</v>
      </c>
      <c r="AP11" s="85">
        <f>+Ingreso!AP42</f>
        <v>0</v>
      </c>
      <c r="AQ11" s="85">
        <f>+Ingreso!AQ42</f>
        <v>0</v>
      </c>
    </row>
    <row r="12" spans="2:43">
      <c r="B12" s="73" t="s">
        <v>34</v>
      </c>
      <c r="C12" s="20" t="s">
        <v>35</v>
      </c>
      <c r="D12" s="16" t="s">
        <v>27</v>
      </c>
      <c r="E12" s="85">
        <f>+Ingreso!E52</f>
        <v>4331.3074535600008</v>
      </c>
      <c r="F12" s="85">
        <f>+Ingreso!F52</f>
        <v>4367.0895842899999</v>
      </c>
      <c r="G12" s="85">
        <f>+Ingreso!G52</f>
        <v>4358.7656126000002</v>
      </c>
      <c r="H12" s="85">
        <f>+Ingreso!H52</f>
        <v>4306.4214558600006</v>
      </c>
      <c r="I12" s="85">
        <f>+Ingreso!I52</f>
        <v>4663.1371730699993</v>
      </c>
      <c r="J12" s="85">
        <f>+Ingreso!J52</f>
        <v>4338.9707468499992</v>
      </c>
      <c r="K12" s="85">
        <f>+Ingreso!K52</f>
        <v>4292.4239878899998</v>
      </c>
      <c r="L12" s="85">
        <f>+Ingreso!L52</f>
        <v>4384.9082375100006</v>
      </c>
      <c r="M12" s="85">
        <f>+Ingreso!M52</f>
        <v>4324.3818333400004</v>
      </c>
      <c r="N12" s="85">
        <f>+Ingreso!N52</f>
        <v>4339.9751498400001</v>
      </c>
      <c r="O12" s="85">
        <f>+Ingreso!O52</f>
        <v>4441.6964862900004</v>
      </c>
      <c r="P12" s="85">
        <f>+Ingreso!P52</f>
        <v>4433.52015957</v>
      </c>
      <c r="Q12" s="85">
        <f>+Ingreso!Q52</f>
        <v>4477.9576157900001</v>
      </c>
      <c r="R12" s="85">
        <f>+Ingreso!R52</f>
        <v>5015.5340398200005</v>
      </c>
      <c r="S12" s="85">
        <f>+Ingreso!S52</f>
        <v>4649.0062257999998</v>
      </c>
      <c r="T12" s="85">
        <f>+Ingreso!T52</f>
        <v>5240.1229601200012</v>
      </c>
      <c r="U12" s="85">
        <f>+Ingreso!U52</f>
        <v>4765.5980013400003</v>
      </c>
      <c r="V12" s="85">
        <f>+Ingreso!V52</f>
        <v>4971.5293970299999</v>
      </c>
      <c r="W12" s="85">
        <f>+Ingreso!W52</f>
        <v>4979.14054717</v>
      </c>
      <c r="X12" s="85">
        <f>+Ingreso!X52</f>
        <v>4522.4687053399994</v>
      </c>
      <c r="Y12" s="85">
        <f>+Ingreso!Y52</f>
        <v>5117.8721743900005</v>
      </c>
      <c r="Z12" s="85">
        <f>+Ingreso!Z52</f>
        <v>4876.4187015899997</v>
      </c>
      <c r="AA12" s="85">
        <f>+Ingreso!AA52</f>
        <v>5084.6359881400003</v>
      </c>
      <c r="AB12" s="85">
        <f>+Ingreso!AB52</f>
        <v>5943.8436129600004</v>
      </c>
      <c r="AC12" s="85">
        <f>+Ingreso!AC52</f>
        <v>5200.7830980500003</v>
      </c>
      <c r="AD12" s="85">
        <f>+Ingreso!AD52</f>
        <v>5227.5247932699995</v>
      </c>
      <c r="AE12" s="85">
        <f>+Ingreso!AE52</f>
        <v>5615.8210373900001</v>
      </c>
      <c r="AF12" s="85">
        <f>+Ingreso!AF52</f>
        <v>7837.9245015099996</v>
      </c>
      <c r="AG12" s="85">
        <f>+Ingreso!AG52</f>
        <v>6060.4797350500003</v>
      </c>
      <c r="AH12" s="85">
        <f>+Ingreso!AH52</f>
        <v>6115.7170413900003</v>
      </c>
      <c r="AI12" s="85">
        <f>+Ingreso!AI52</f>
        <v>6201.6873408500005</v>
      </c>
      <c r="AJ12" s="85">
        <f>+Ingreso!AJ52</f>
        <v>8490.0581726600012</v>
      </c>
      <c r="AK12" s="85">
        <f>+Ingreso!AK52</f>
        <v>5913.8172358299898</v>
      </c>
      <c r="AL12" s="85">
        <f>+Ingreso!AL52</f>
        <v>5966.4352987099892</v>
      </c>
      <c r="AM12" s="85">
        <f>+Ingreso!AM52</f>
        <v>6358.4395922799995</v>
      </c>
      <c r="AN12" s="85">
        <f>+Ingreso!AN52</f>
        <v>7926.6874536899904</v>
      </c>
      <c r="AO12" s="85">
        <f>+Ingreso!AO52</f>
        <v>5992.5124152099997</v>
      </c>
      <c r="AP12" s="85">
        <f>+Ingreso!AP52</f>
        <v>6008.2</v>
      </c>
      <c r="AQ12" s="85">
        <f>+Ingreso!AQ52</f>
        <v>5990.479866870005</v>
      </c>
    </row>
    <row r="13" spans="2:43">
      <c r="B13" s="73" t="s">
        <v>36</v>
      </c>
      <c r="C13" s="20" t="s">
        <v>37</v>
      </c>
      <c r="D13" s="16" t="s">
        <v>27</v>
      </c>
      <c r="E13" s="85">
        <f>+Ingreso!E62</f>
        <v>71.850770999999995</v>
      </c>
      <c r="F13" s="85">
        <f>+Ingreso!F62</f>
        <v>60.506045</v>
      </c>
      <c r="G13" s="85">
        <f>+Ingreso!G62</f>
        <v>50.629489999999997</v>
      </c>
      <c r="H13" s="85">
        <f>+Ingreso!H62</f>
        <v>43.116610000000001</v>
      </c>
      <c r="I13" s="85">
        <f>+Ingreso!I62</f>
        <v>41.136149000000003</v>
      </c>
      <c r="J13" s="85">
        <f>+Ingreso!J62</f>
        <v>43.237450000000003</v>
      </c>
      <c r="K13" s="85">
        <f>+Ingreso!K62</f>
        <v>60.396844999999999</v>
      </c>
      <c r="L13" s="85">
        <f>+Ingreso!L62</f>
        <v>56.766648000000004</v>
      </c>
      <c r="M13" s="85">
        <f>+Ingreso!M62</f>
        <v>83.502069000000006</v>
      </c>
      <c r="N13" s="85">
        <f>+Ingreso!N62</f>
        <v>85.104960000000005</v>
      </c>
      <c r="O13" s="85">
        <f>+Ingreso!O62</f>
        <v>73.988305999999994</v>
      </c>
      <c r="P13" s="85">
        <f>+Ingreso!P62</f>
        <v>75.174133999999995</v>
      </c>
      <c r="Q13" s="85">
        <f>+Ingreso!Q62</f>
        <v>87.305632000000003</v>
      </c>
      <c r="R13" s="85">
        <f>+Ingreso!R62</f>
        <v>101.070352</v>
      </c>
      <c r="S13" s="85">
        <f>+Ingreso!S62</f>
        <v>26.677029000000001</v>
      </c>
      <c r="T13" s="85">
        <f>+Ingreso!T62</f>
        <v>15.361407099999994</v>
      </c>
      <c r="U13" s="85">
        <f>+Ingreso!U62</f>
        <v>203.81900104999778</v>
      </c>
      <c r="V13" s="85">
        <f>+Ingreso!V62</f>
        <v>95.542866039999836</v>
      </c>
      <c r="W13" s="85">
        <f>+Ingreso!W62</f>
        <v>81.859552410000092</v>
      </c>
      <c r="X13" s="85">
        <f>+Ingreso!X62</f>
        <v>74.25330082999993</v>
      </c>
      <c r="Y13" s="85">
        <f>+Ingreso!Y62</f>
        <v>69.945844669999957</v>
      </c>
      <c r="Z13" s="85">
        <f>+Ingreso!Z62</f>
        <v>54.13005201000005</v>
      </c>
      <c r="AA13" s="85">
        <f>+Ingreso!AA62</f>
        <v>84.765312259999874</v>
      </c>
      <c r="AB13" s="85">
        <f>+Ingreso!AB62</f>
        <v>94.885835060000176</v>
      </c>
      <c r="AC13" s="85">
        <f>+Ingreso!AC62</f>
        <v>556.3280204099957</v>
      </c>
      <c r="AD13" s="85">
        <f>+Ingreso!AD62</f>
        <v>508.73895715999828</v>
      </c>
      <c r="AE13" s="85">
        <f>+Ingreso!AE62</f>
        <v>260.92521345999785</v>
      </c>
      <c r="AF13" s="85">
        <f>+Ingreso!AF62</f>
        <v>120.05706051000035</v>
      </c>
      <c r="AG13" s="85">
        <f>+Ingreso!AG62</f>
        <v>880.58010416000104</v>
      </c>
      <c r="AH13" s="85">
        <f>+Ingreso!AH62</f>
        <v>2024.4153233200002</v>
      </c>
      <c r="AI13" s="85">
        <f>+Ingreso!AI62</f>
        <v>1088.10159552</v>
      </c>
      <c r="AJ13" s="85">
        <f>+Ingreso!AJ62</f>
        <v>116.09543955000007</v>
      </c>
      <c r="AK13" s="85">
        <f>+Ingreso!AK62</f>
        <v>909.76790062999987</v>
      </c>
      <c r="AL13" s="85">
        <f>+Ingreso!AL62</f>
        <v>1056.9307535099997</v>
      </c>
      <c r="AM13" s="85">
        <f>+Ingreso!AM62</f>
        <v>957.48861158</v>
      </c>
      <c r="AN13" s="85">
        <f>+Ingreso!AN62</f>
        <v>1011.7539005299999</v>
      </c>
      <c r="AO13" s="85">
        <f>+Ingreso!AO62</f>
        <v>894.56672145000005</v>
      </c>
      <c r="AP13" s="85">
        <f>+Ingreso!AP62</f>
        <v>103.20739669999998</v>
      </c>
      <c r="AQ13" s="85">
        <f>+Ingreso!AQ62</f>
        <v>1139.7590151400054</v>
      </c>
    </row>
    <row r="14" spans="2:43">
      <c r="B14" s="73" t="s">
        <v>38</v>
      </c>
      <c r="C14" s="19" t="s">
        <v>39</v>
      </c>
      <c r="D14" s="16" t="s">
        <v>27</v>
      </c>
      <c r="E14" s="82">
        <f>+Gasto!E8</f>
        <v>2548.6183085599987</v>
      </c>
      <c r="F14" s="82">
        <f>+Gasto!F8</f>
        <v>2947.41590529</v>
      </c>
      <c r="G14" s="82">
        <f>+Gasto!G8</f>
        <v>2783.7760965999996</v>
      </c>
      <c r="H14" s="82">
        <f>+Gasto!H8</f>
        <v>3299.9748568599998</v>
      </c>
      <c r="I14" s="82">
        <f>+Gasto!I8</f>
        <v>2952.9250180700001</v>
      </c>
      <c r="J14" s="82">
        <f>+Gasto!J8</f>
        <v>2605.1866648500004</v>
      </c>
      <c r="K14" s="82">
        <f>+Gasto!K8</f>
        <v>3517.2169268899997</v>
      </c>
      <c r="L14" s="82">
        <f>+Gasto!L8</f>
        <v>3708.2176205100004</v>
      </c>
      <c r="M14" s="82">
        <f>+Gasto!M8</f>
        <v>2514.1315303399997</v>
      </c>
      <c r="N14" s="82">
        <f>+Gasto!N8</f>
        <v>3076.4819618400006</v>
      </c>
      <c r="O14" s="82">
        <f>+Gasto!O8</f>
        <v>3113.11157529</v>
      </c>
      <c r="P14" s="82">
        <f>+Gasto!P8</f>
        <v>3679.4596905699991</v>
      </c>
      <c r="Q14" s="82">
        <f>+Gasto!Q8</f>
        <v>2806.0151272500007</v>
      </c>
      <c r="R14" s="82">
        <f>+Gasto!R8</f>
        <v>4037.7002469899999</v>
      </c>
      <c r="S14" s="82">
        <f>+Gasto!S8</f>
        <v>4021.61369423</v>
      </c>
      <c r="T14" s="82">
        <f>+Gasto!T8</f>
        <v>5537.7981625799994</v>
      </c>
      <c r="U14" s="82">
        <f>+Gasto!U8</f>
        <v>2826.9435149299998</v>
      </c>
      <c r="V14" s="82">
        <f>+Gasto!V8</f>
        <v>3540.8308582900058</v>
      </c>
      <c r="W14" s="82">
        <f>+Gasto!W8</f>
        <v>3376.4622927500045</v>
      </c>
      <c r="X14" s="82">
        <f>+Gasto!X8</f>
        <v>3937.7400289399966</v>
      </c>
      <c r="Y14" s="82">
        <f>+Gasto!Y8</f>
        <v>3457.5242949099998</v>
      </c>
      <c r="Z14" s="82">
        <f>+Gasto!Z8</f>
        <v>3557.8595193400024</v>
      </c>
      <c r="AA14" s="82">
        <f>+Gasto!AA8</f>
        <v>3523.534602640008</v>
      </c>
      <c r="AB14" s="82">
        <f>+Gasto!AB8</f>
        <v>4552.8870386100034</v>
      </c>
      <c r="AC14" s="82">
        <f>+Gasto!AC8</f>
        <v>3611.589195980001</v>
      </c>
      <c r="AD14" s="82">
        <f>+Gasto!AD8</f>
        <v>3948.9314853799992</v>
      </c>
      <c r="AE14" s="82">
        <f>+Gasto!AE8</f>
        <v>3827.3800789699908</v>
      </c>
      <c r="AF14" s="82">
        <f>+Gasto!AF8</f>
        <v>5331.5107830200068</v>
      </c>
      <c r="AG14" s="82">
        <f>+Gasto!AG8</f>
        <v>5125.0680070299995</v>
      </c>
      <c r="AH14" s="82">
        <f>+Gasto!AH8</f>
        <v>4738.8217266799993</v>
      </c>
      <c r="AI14" s="82">
        <f>+Gasto!AI8</f>
        <v>4616.1840450600012</v>
      </c>
      <c r="AJ14" s="82">
        <f>+Gasto!AJ8</f>
        <v>5671.0113660599991</v>
      </c>
      <c r="AK14" s="82">
        <f>+Gasto!AK8</f>
        <v>6263.0542002599896</v>
      </c>
      <c r="AL14" s="82">
        <f>+Gasto!AL8</f>
        <v>6794.1408369199798</v>
      </c>
      <c r="AM14" s="82">
        <f>+Gasto!AM8</f>
        <v>5735.8048761200007</v>
      </c>
      <c r="AN14" s="82">
        <f>+Gasto!AN8</f>
        <v>7190.5977232900004</v>
      </c>
      <c r="AO14" s="82">
        <f>+Gasto!AO8</f>
        <v>4709.2523173099999</v>
      </c>
      <c r="AP14" s="82">
        <f>+Gasto!AP8</f>
        <v>4378.4790418900038</v>
      </c>
      <c r="AQ14" s="82">
        <f>+Gasto!AQ8</f>
        <v>4925.692262900001</v>
      </c>
    </row>
    <row r="15" spans="2:43">
      <c r="B15" s="73" t="s">
        <v>40</v>
      </c>
      <c r="C15" s="20" t="s">
        <v>41</v>
      </c>
      <c r="D15" s="16" t="s">
        <v>27</v>
      </c>
      <c r="E15" s="85">
        <f>+Gasto!E9</f>
        <v>1321.5341750499999</v>
      </c>
      <c r="F15" s="85">
        <f>+Gasto!F9</f>
        <v>1283.12886675</v>
      </c>
      <c r="G15" s="85">
        <f>+Gasto!G9</f>
        <v>1071.06710875</v>
      </c>
      <c r="H15" s="85">
        <f>+Gasto!H9</f>
        <v>1147.7932147500001</v>
      </c>
      <c r="I15" s="85">
        <f>+Gasto!I9</f>
        <v>1225.113221455</v>
      </c>
      <c r="J15" s="85">
        <f>+Gasto!J9</f>
        <v>1132.7838844549999</v>
      </c>
      <c r="K15" s="85">
        <f>+Gasto!K9</f>
        <v>2072.3960644549998</v>
      </c>
      <c r="L15" s="85">
        <f>+Gasto!L9</f>
        <v>1537.3620260050002</v>
      </c>
      <c r="M15" s="85">
        <f>+Gasto!M9</f>
        <v>1530.92274367</v>
      </c>
      <c r="N15" s="85">
        <f>+Gasto!N9</f>
        <v>1547.3947714200001</v>
      </c>
      <c r="O15" s="85">
        <f>+Gasto!O9</f>
        <v>1460.1380424200001</v>
      </c>
      <c r="P15" s="85">
        <f>+Gasto!P9</f>
        <v>1804.426142475</v>
      </c>
      <c r="Q15" s="85">
        <f>+Gasto!Q9</f>
        <v>1660.73017013</v>
      </c>
      <c r="R15" s="85">
        <f>+Gasto!R9</f>
        <v>1564.0992326300002</v>
      </c>
      <c r="S15" s="85">
        <f>+Gasto!S9</f>
        <v>486.19827433500006</v>
      </c>
      <c r="T15" s="85">
        <f>+Gasto!T9</f>
        <v>399.03357798000002</v>
      </c>
      <c r="U15" s="85">
        <f>+Gasto!U9</f>
        <v>1868.6249020900002</v>
      </c>
      <c r="V15" s="85">
        <f>+Gasto!V9</f>
        <v>1878.0166205649998</v>
      </c>
      <c r="W15" s="85">
        <f>+Gasto!W9</f>
        <v>1782.498131775</v>
      </c>
      <c r="X15" s="85">
        <f>+Gasto!X9</f>
        <v>2090.2175376250002</v>
      </c>
      <c r="Y15" s="85">
        <f>+Gasto!Y9</f>
        <v>1924.9765335349998</v>
      </c>
      <c r="Z15" s="85">
        <f>+Gasto!Z9</f>
        <v>1824.4929299649998</v>
      </c>
      <c r="AA15" s="85">
        <f>+Gasto!AA9</f>
        <v>2002.402015225</v>
      </c>
      <c r="AB15" s="85">
        <f>+Gasto!AB9</f>
        <v>2413.45936879499</v>
      </c>
      <c r="AC15" s="85">
        <f>+Gasto!AC9</f>
        <v>2327.71152854</v>
      </c>
      <c r="AD15" s="85">
        <f>+Gasto!AD9</f>
        <v>2361.2026742449998</v>
      </c>
      <c r="AE15" s="85">
        <f>+Gasto!AE9</f>
        <v>2381.5368031799903</v>
      </c>
      <c r="AF15" s="85">
        <f>+Gasto!AF9</f>
        <v>3165.4143466149999</v>
      </c>
      <c r="AG15" s="85">
        <f>+Gasto!AG9</f>
        <v>2376.5580954049997</v>
      </c>
      <c r="AH15" s="85">
        <f>+Gasto!AH9</f>
        <v>2842.2954380700003</v>
      </c>
      <c r="AI15" s="85">
        <f>+Gasto!AI9</f>
        <v>2690.6846699799999</v>
      </c>
      <c r="AJ15" s="85">
        <f>+Gasto!AJ9</f>
        <v>3306.2650042499999</v>
      </c>
      <c r="AK15" s="85">
        <f>+Gasto!AK9</f>
        <v>3823.7817810299898</v>
      </c>
      <c r="AL15" s="85">
        <f>+Gasto!AL9</f>
        <v>3901.8580841899802</v>
      </c>
      <c r="AM15" s="85">
        <f>+Gasto!AM9</f>
        <v>3118.1642219149999</v>
      </c>
      <c r="AN15" s="85">
        <f>+Gasto!AN9</f>
        <v>3968.8255533700003</v>
      </c>
      <c r="AO15" s="85">
        <f>+Gasto!AO9</f>
        <v>2761.63601956</v>
      </c>
      <c r="AP15" s="85">
        <f>+Gasto!AP9</f>
        <v>2654.070272960003</v>
      </c>
      <c r="AQ15" s="85">
        <f>+Gasto!AQ9</f>
        <v>2783.0720899000012</v>
      </c>
    </row>
    <row r="16" spans="2:43">
      <c r="B16" s="73" t="s">
        <v>42</v>
      </c>
      <c r="C16" s="20" t="s">
        <v>43</v>
      </c>
      <c r="D16" s="16" t="s">
        <v>27</v>
      </c>
      <c r="E16" s="85">
        <f>+Gasto!E14</f>
        <v>729.63900604999992</v>
      </c>
      <c r="F16" s="85">
        <f>+Gasto!F14</f>
        <v>880.33714974999998</v>
      </c>
      <c r="G16" s="85">
        <f>+Gasto!G14</f>
        <v>482.70049675000001</v>
      </c>
      <c r="H16" s="85">
        <f>+Gasto!H14</f>
        <v>722.31903375000002</v>
      </c>
      <c r="I16" s="85">
        <f>+Gasto!I14</f>
        <v>558.57926045500005</v>
      </c>
      <c r="J16" s="85">
        <f>+Gasto!J14</f>
        <v>550.613414455</v>
      </c>
      <c r="K16" s="85">
        <f>+Gasto!K14</f>
        <v>481.31606345500001</v>
      </c>
      <c r="L16" s="85">
        <f>+Gasto!L14</f>
        <v>1237.356604005</v>
      </c>
      <c r="M16" s="85">
        <f>+Gasto!M14</f>
        <v>758.30184266999993</v>
      </c>
      <c r="N16" s="85">
        <f>+Gasto!N14</f>
        <v>955.39843741999994</v>
      </c>
      <c r="O16" s="85">
        <f>+Gasto!O14</f>
        <v>774.02755242000001</v>
      </c>
      <c r="P16" s="85">
        <f>+Gasto!P14</f>
        <v>1229.8520394749999</v>
      </c>
      <c r="Q16" s="85">
        <f>+Gasto!Q14</f>
        <v>791.81564559000003</v>
      </c>
      <c r="R16" s="85">
        <f>+Gasto!R14</f>
        <v>1031.1984657999999</v>
      </c>
      <c r="S16" s="85">
        <f>+Gasto!S14</f>
        <v>415.306816115</v>
      </c>
      <c r="T16" s="85">
        <f>+Gasto!T14</f>
        <v>793.41915625000001</v>
      </c>
      <c r="U16" s="85">
        <f>+Gasto!U14</f>
        <v>690.04400458999987</v>
      </c>
      <c r="V16" s="85">
        <f>+Gasto!V14</f>
        <v>904.57575674500094</v>
      </c>
      <c r="W16" s="85">
        <f>+Gasto!W14</f>
        <v>994.82413347500108</v>
      </c>
      <c r="X16" s="85">
        <f>+Gasto!X14</f>
        <v>1282.181324915</v>
      </c>
      <c r="Y16" s="85">
        <f>+Gasto!Y14</f>
        <v>947.34347713500097</v>
      </c>
      <c r="Z16" s="85">
        <f>+Gasto!Z14</f>
        <v>765.04399272499893</v>
      </c>
      <c r="AA16" s="85">
        <f>+Gasto!AA14</f>
        <v>1136.4219772849999</v>
      </c>
      <c r="AB16" s="85">
        <f>+Gasto!AB14</f>
        <v>1008.2347944150001</v>
      </c>
      <c r="AC16" s="85">
        <f>+Gasto!AC14</f>
        <v>1001.6144983100011</v>
      </c>
      <c r="AD16" s="85">
        <f>+Gasto!AD14</f>
        <v>1271.3051934349999</v>
      </c>
      <c r="AE16" s="85">
        <f>+Gasto!AE14</f>
        <v>1123.0651965700001</v>
      </c>
      <c r="AF16" s="85">
        <f>+Gasto!AF14</f>
        <v>1408.0362095949999</v>
      </c>
      <c r="AG16" s="85">
        <f>+Gasto!AG14</f>
        <v>1250.9020940449998</v>
      </c>
      <c r="AH16" s="85">
        <f>+Gasto!AH14</f>
        <v>1516.9783483100002</v>
      </c>
      <c r="AI16" s="85">
        <f>+Gasto!AI14</f>
        <v>1580.68651191</v>
      </c>
      <c r="AJ16" s="85">
        <f>+Gasto!AJ14</f>
        <v>1788.4784048699998</v>
      </c>
      <c r="AK16" s="85">
        <f>+Gasto!AK14</f>
        <v>1700.4126913599998</v>
      </c>
      <c r="AL16" s="85">
        <f>+Gasto!AL14</f>
        <v>2004.9037320299999</v>
      </c>
      <c r="AM16" s="85">
        <f>+Gasto!AM14</f>
        <v>1647.5730590650001</v>
      </c>
      <c r="AN16" s="85">
        <f>+Gasto!AN14</f>
        <v>2048.6973469299996</v>
      </c>
      <c r="AO16" s="85">
        <f>+Gasto!AO14</f>
        <v>1498.04726175</v>
      </c>
      <c r="AP16" s="85">
        <f>+Gasto!AP14</f>
        <v>1465.6103954299999</v>
      </c>
      <c r="AQ16" s="85">
        <f>+Gasto!AQ14</f>
        <v>1598.4697206199996</v>
      </c>
    </row>
    <row r="17" spans="2:43">
      <c r="B17" s="73" t="s">
        <v>44</v>
      </c>
      <c r="C17" s="20" t="s">
        <v>45</v>
      </c>
      <c r="D17" s="16" t="s">
        <v>27</v>
      </c>
      <c r="E17" s="85">
        <f>+Gasto!E15</f>
        <v>0</v>
      </c>
      <c r="F17" s="85">
        <f>+Gasto!F15</f>
        <v>0</v>
      </c>
      <c r="G17" s="85">
        <f>+Gasto!G15</f>
        <v>0</v>
      </c>
      <c r="H17" s="85">
        <f>+Gasto!H15</f>
        <v>0</v>
      </c>
      <c r="I17" s="85">
        <f>+Gasto!I15</f>
        <v>0</v>
      </c>
      <c r="J17" s="85">
        <f>+Gasto!J15</f>
        <v>0</v>
      </c>
      <c r="K17" s="85">
        <f>+Gasto!K15</f>
        <v>0</v>
      </c>
      <c r="L17" s="85">
        <f>+Gasto!L15</f>
        <v>0</v>
      </c>
      <c r="M17" s="85">
        <f>+Gasto!M15</f>
        <v>0</v>
      </c>
      <c r="N17" s="85">
        <f>+Gasto!N15</f>
        <v>0</v>
      </c>
      <c r="O17" s="85">
        <f>+Gasto!O15</f>
        <v>0</v>
      </c>
      <c r="P17" s="85">
        <f>+Gasto!P15</f>
        <v>0</v>
      </c>
      <c r="Q17" s="85">
        <f>+Gasto!Q15</f>
        <v>0</v>
      </c>
      <c r="R17" s="85">
        <f>+Gasto!R15</f>
        <v>0</v>
      </c>
      <c r="S17" s="85">
        <f>+Gasto!S15</f>
        <v>0</v>
      </c>
      <c r="T17" s="85">
        <f>+Gasto!T15</f>
        <v>0</v>
      </c>
      <c r="U17" s="85">
        <f>+Gasto!U15</f>
        <v>0</v>
      </c>
      <c r="V17" s="85">
        <f>+Gasto!V15</f>
        <v>0</v>
      </c>
      <c r="W17" s="85">
        <f>+Gasto!W15</f>
        <v>0</v>
      </c>
      <c r="X17" s="85">
        <f>+Gasto!X15</f>
        <v>0</v>
      </c>
      <c r="Y17" s="85">
        <f>+Gasto!Y15</f>
        <v>0</v>
      </c>
      <c r="Z17" s="85">
        <f>+Gasto!Z15</f>
        <v>0</v>
      </c>
      <c r="AA17" s="85">
        <f>+Gasto!AA15</f>
        <v>0</v>
      </c>
      <c r="AB17" s="85">
        <f>+Gasto!AB15</f>
        <v>0</v>
      </c>
      <c r="AC17" s="85">
        <f>+Gasto!AC15</f>
        <v>0</v>
      </c>
      <c r="AD17" s="85">
        <f>+Gasto!AD15</f>
        <v>0</v>
      </c>
      <c r="AE17" s="85">
        <f>+Gasto!AE15</f>
        <v>0</v>
      </c>
      <c r="AF17" s="85">
        <f>+Gasto!AF15</f>
        <v>0</v>
      </c>
      <c r="AG17" s="85">
        <f>+Gasto!AG15</f>
        <v>0</v>
      </c>
      <c r="AH17" s="85">
        <f>+Gasto!AH15</f>
        <v>0</v>
      </c>
      <c r="AI17" s="85">
        <f>+Gasto!AI15</f>
        <v>0</v>
      </c>
      <c r="AJ17" s="85">
        <f>+Gasto!AJ15</f>
        <v>0</v>
      </c>
      <c r="AK17" s="85">
        <f>+Gasto!AK15</f>
        <v>0</v>
      </c>
      <c r="AL17" s="85">
        <f>+Gasto!AL15</f>
        <v>0</v>
      </c>
      <c r="AM17" s="85">
        <f>+Gasto!AM15</f>
        <v>0</v>
      </c>
      <c r="AN17" s="85">
        <f>+Gasto!AN15</f>
        <v>0</v>
      </c>
      <c r="AO17" s="85">
        <f>+Gasto!AO15</f>
        <v>0</v>
      </c>
      <c r="AP17" s="85">
        <f>+Gasto!AP15</f>
        <v>0</v>
      </c>
      <c r="AQ17" s="85">
        <f>+Gasto!AQ15</f>
        <v>0</v>
      </c>
    </row>
    <row r="18" spans="2:43">
      <c r="B18" s="73" t="s">
        <v>46</v>
      </c>
      <c r="C18" s="20" t="s">
        <v>47</v>
      </c>
      <c r="D18" s="16" t="s">
        <v>27</v>
      </c>
      <c r="E18" s="85">
        <f>+Gasto!E16</f>
        <v>42.390082999999997</v>
      </c>
      <c r="F18" s="85">
        <f>+Gasto!F16</f>
        <v>44.735495999999998</v>
      </c>
      <c r="G18" s="85">
        <f>+Gasto!G16</f>
        <v>25.404641999999999</v>
      </c>
      <c r="H18" s="85">
        <f>+Gasto!H16</f>
        <v>29.448899000000001</v>
      </c>
      <c r="I18" s="85">
        <f>+Gasto!I16</f>
        <v>18.069043000000001</v>
      </c>
      <c r="J18" s="85">
        <f>+Gasto!J16</f>
        <v>36.721052</v>
      </c>
      <c r="K18" s="85">
        <f>+Gasto!K16</f>
        <v>39.235321999999996</v>
      </c>
      <c r="L18" s="85">
        <f>+Gasto!L16</f>
        <v>24.344145000000001</v>
      </c>
      <c r="M18" s="85">
        <f>+Gasto!M16</f>
        <v>32.061990999999999</v>
      </c>
      <c r="N18" s="85">
        <f>+Gasto!N16</f>
        <v>38.240915999999999</v>
      </c>
      <c r="O18" s="85">
        <f>+Gasto!O16</f>
        <v>36.116247000000001</v>
      </c>
      <c r="P18" s="85">
        <f>+Gasto!P16</f>
        <v>33.252009999999999</v>
      </c>
      <c r="Q18" s="85">
        <f>+Gasto!Q16</f>
        <v>42.234639999999999</v>
      </c>
      <c r="R18" s="85">
        <f>+Gasto!R16</f>
        <v>35.479545999999999</v>
      </c>
      <c r="S18" s="85">
        <f>+Gasto!S16</f>
        <v>14.22481393</v>
      </c>
      <c r="T18" s="85">
        <f>+Gasto!T16</f>
        <v>7.4355732000000003</v>
      </c>
      <c r="U18" s="85">
        <f>+Gasto!U16</f>
        <v>39.265524519999992</v>
      </c>
      <c r="V18" s="85">
        <f>+Gasto!V16</f>
        <v>31.301813989999985</v>
      </c>
      <c r="W18" s="85">
        <f>+Gasto!W16</f>
        <v>29.449259069999993</v>
      </c>
      <c r="X18" s="85">
        <f>+Gasto!X16</f>
        <v>29.968076020000002</v>
      </c>
      <c r="Y18" s="85">
        <f>+Gasto!Y16</f>
        <v>29.957971009999994</v>
      </c>
      <c r="Z18" s="85">
        <f>+Gasto!Z16</f>
        <v>24.134744359999999</v>
      </c>
      <c r="AA18" s="85">
        <f>+Gasto!AA16</f>
        <v>25.990941739999993</v>
      </c>
      <c r="AB18" s="85">
        <f>+Gasto!AB16</f>
        <v>11.875098680000004</v>
      </c>
      <c r="AC18" s="85">
        <f>+Gasto!AC16</f>
        <v>13.306355440000004</v>
      </c>
      <c r="AD18" s="85">
        <f>+Gasto!AD16</f>
        <v>13.320025250000002</v>
      </c>
      <c r="AE18" s="85">
        <f>+Gasto!AE16</f>
        <v>18.855793859999995</v>
      </c>
      <c r="AF18" s="85">
        <f>+Gasto!AF16</f>
        <v>17.305573950000003</v>
      </c>
      <c r="AG18" s="85">
        <f>+Gasto!AG16</f>
        <v>16.02625184</v>
      </c>
      <c r="AH18" s="85">
        <f>+Gasto!AH16</f>
        <v>15.75266107</v>
      </c>
      <c r="AI18" s="85">
        <f>+Gasto!AI16</f>
        <v>8.8453525099999997</v>
      </c>
      <c r="AJ18" s="85">
        <f>+Gasto!AJ16</f>
        <v>15.94439489</v>
      </c>
      <c r="AK18" s="85">
        <f>+Gasto!AK16</f>
        <v>8.4020883199999989</v>
      </c>
      <c r="AL18" s="85">
        <f>+Gasto!AL16</f>
        <v>7.164387010000004</v>
      </c>
      <c r="AM18" s="85">
        <f>+Gasto!AM16</f>
        <v>5.8006486100000005</v>
      </c>
      <c r="AN18" s="85">
        <f>+Gasto!AN16</f>
        <v>6.8911030000000002</v>
      </c>
      <c r="AO18" s="85">
        <f>+Gasto!AO16</f>
        <v>2.5074524300000007</v>
      </c>
      <c r="AP18" s="85">
        <f>+Gasto!AP16</f>
        <v>2.9310535400000002</v>
      </c>
      <c r="AQ18" s="85">
        <f>+Gasto!AQ16</f>
        <v>241.9441089200001</v>
      </c>
    </row>
    <row r="19" spans="2:43">
      <c r="B19" s="73" t="s">
        <v>48</v>
      </c>
      <c r="C19" s="20" t="s">
        <v>49</v>
      </c>
      <c r="D19" s="16" t="s">
        <v>27</v>
      </c>
      <c r="E19" s="85">
        <f>+Gasto!E20</f>
        <v>5.4818509999999998</v>
      </c>
      <c r="F19" s="85">
        <f>+Gasto!F20</f>
        <v>9.1286909999999999</v>
      </c>
      <c r="G19" s="85">
        <f>+Gasto!G20</f>
        <v>4.9902889999999998</v>
      </c>
      <c r="H19" s="85">
        <f>+Gasto!H20</f>
        <v>4.6957279999999999</v>
      </c>
      <c r="I19" s="85">
        <f>+Gasto!I20</f>
        <v>5.5413389999999998</v>
      </c>
      <c r="J19" s="85">
        <f>+Gasto!J20</f>
        <v>6.2647969999999997</v>
      </c>
      <c r="K19" s="85">
        <f>+Gasto!K20</f>
        <v>3.6630750000000001</v>
      </c>
      <c r="L19" s="85">
        <f>+Gasto!L20</f>
        <v>5.7998079999999996</v>
      </c>
      <c r="M19" s="85">
        <f>+Gasto!M20</f>
        <v>8.8149879999999996</v>
      </c>
      <c r="N19" s="85">
        <f>+Gasto!N20</f>
        <v>12.571892999999999</v>
      </c>
      <c r="O19" s="85">
        <f>+Gasto!O20</f>
        <v>7.6573339999999996</v>
      </c>
      <c r="P19" s="85">
        <f>+Gasto!P20</f>
        <v>21.340503999999999</v>
      </c>
      <c r="Q19" s="85">
        <f>+Gasto!Q20</f>
        <v>11.497788999999999</v>
      </c>
      <c r="R19" s="85">
        <f>+Gasto!R20</f>
        <v>13.288603999999999</v>
      </c>
      <c r="S19" s="85">
        <f>+Gasto!S20</f>
        <v>2.819423</v>
      </c>
      <c r="T19" s="85">
        <f>+Gasto!T20</f>
        <v>21.449928</v>
      </c>
      <c r="U19" s="85">
        <f>+Gasto!U20</f>
        <v>18.072006999999999</v>
      </c>
      <c r="V19" s="85">
        <f>+Gasto!V20</f>
        <v>16.9493063</v>
      </c>
      <c r="W19" s="85">
        <f>+Gasto!W20</f>
        <v>19.581298049999994</v>
      </c>
      <c r="X19" s="85">
        <f>+Gasto!X20</f>
        <v>18.880013780000002</v>
      </c>
      <c r="Y19" s="85">
        <f>+Gasto!Y20</f>
        <v>21.605075930000002</v>
      </c>
      <c r="Z19" s="85">
        <f>+Gasto!Z20</f>
        <v>8.25942753</v>
      </c>
      <c r="AA19" s="85">
        <f>+Gasto!AA20</f>
        <v>7.6978910599999999</v>
      </c>
      <c r="AB19" s="85">
        <f>+Gasto!AB20</f>
        <v>15.46064367</v>
      </c>
      <c r="AC19" s="85">
        <f>+Gasto!AC20</f>
        <v>8.1650205699999994</v>
      </c>
      <c r="AD19" s="85">
        <f>+Gasto!AD20</f>
        <v>12.473963700000001</v>
      </c>
      <c r="AE19" s="85">
        <f>+Gasto!AE20</f>
        <v>11.254761419999999</v>
      </c>
      <c r="AF19" s="85">
        <f>+Gasto!AF20</f>
        <v>12.506061040000001</v>
      </c>
      <c r="AG19" s="85">
        <f>+Gasto!AG20</f>
        <v>10.419260769999999</v>
      </c>
      <c r="AH19" s="85">
        <f>+Gasto!AH20</f>
        <v>15.271692699999999</v>
      </c>
      <c r="AI19" s="85">
        <f>+Gasto!AI20</f>
        <v>13.686238169999999</v>
      </c>
      <c r="AJ19" s="85">
        <f>+Gasto!AJ20</f>
        <v>14.2250432</v>
      </c>
      <c r="AK19" s="85">
        <f>+Gasto!AK20</f>
        <v>12.953641259999998</v>
      </c>
      <c r="AL19" s="85">
        <f>+Gasto!AL20</f>
        <v>12.831743880000003</v>
      </c>
      <c r="AM19" s="85">
        <f>+Gasto!AM20</f>
        <v>11.299930690000002</v>
      </c>
      <c r="AN19" s="85">
        <f>+Gasto!AN20</f>
        <v>12.466328470000001</v>
      </c>
      <c r="AO19" s="85">
        <f>+Gasto!AO20</f>
        <v>12.974577099999999</v>
      </c>
      <c r="AP19" s="85">
        <f>+Gasto!AP20</f>
        <v>8.9042318999999992</v>
      </c>
      <c r="AQ19" s="85">
        <f>+Gasto!AQ20</f>
        <v>12.475031079999999</v>
      </c>
    </row>
    <row r="20" spans="2:43">
      <c r="B20" s="73" t="s">
        <v>50</v>
      </c>
      <c r="C20" s="20" t="s">
        <v>35</v>
      </c>
      <c r="D20" s="16" t="s">
        <v>27</v>
      </c>
      <c r="E20" s="85">
        <f>+Gasto!E24</f>
        <v>9.2716799999999999</v>
      </c>
      <c r="F20" s="85">
        <f>+Gasto!F24</f>
        <v>9.5929540000000006</v>
      </c>
      <c r="G20" s="85">
        <f>+Gasto!G24</f>
        <v>6.6552910000000001</v>
      </c>
      <c r="H20" s="85">
        <f>+Gasto!H24</f>
        <v>10.665037</v>
      </c>
      <c r="I20" s="85">
        <f>+Gasto!I24</f>
        <v>3.6148030000000002</v>
      </c>
      <c r="J20" s="85">
        <f>+Gasto!J24</f>
        <v>5.8960080000000001</v>
      </c>
      <c r="K20" s="85">
        <f>+Gasto!K24</f>
        <v>3.6270250000000002</v>
      </c>
      <c r="L20" s="85">
        <f>+Gasto!L24</f>
        <v>2.8806509999999999</v>
      </c>
      <c r="M20" s="85">
        <f>+Gasto!M24</f>
        <v>3.9743460000000002</v>
      </c>
      <c r="N20" s="85">
        <f>+Gasto!N24</f>
        <v>5.4419420000000001</v>
      </c>
      <c r="O20" s="85">
        <f>+Gasto!O24</f>
        <v>6.1126699999999996</v>
      </c>
      <c r="P20" s="85">
        <f>+Gasto!P24</f>
        <v>18.272682</v>
      </c>
      <c r="Q20" s="85">
        <f>+Gasto!Q24</f>
        <v>5.2994389999999996</v>
      </c>
      <c r="R20" s="85">
        <f>+Gasto!R24</f>
        <v>5.7889290000000004</v>
      </c>
      <c r="S20" s="85">
        <f>+Gasto!S24</f>
        <v>3.3292199999999998</v>
      </c>
      <c r="T20" s="85">
        <f>+Gasto!T24</f>
        <v>4.1693759999999997</v>
      </c>
      <c r="U20" s="85">
        <f>+Gasto!U24</f>
        <v>5.8825501200000003</v>
      </c>
      <c r="V20" s="85">
        <f>+Gasto!V24</f>
        <v>6.1776890399999997</v>
      </c>
      <c r="W20" s="85">
        <f>+Gasto!W24</f>
        <v>4.7095341100000008</v>
      </c>
      <c r="X20" s="85">
        <f>+Gasto!X24</f>
        <v>10.79678013</v>
      </c>
      <c r="Y20" s="85">
        <f>+Gasto!Y24</f>
        <v>6.0686402900000003</v>
      </c>
      <c r="Z20" s="85">
        <f>+Gasto!Z24</f>
        <v>6.7120296499999998</v>
      </c>
      <c r="AA20" s="85">
        <f>+Gasto!AA24</f>
        <v>7.4946445200000005</v>
      </c>
      <c r="AB20" s="85">
        <f>+Gasto!AB24</f>
        <v>8.0914065299999987</v>
      </c>
      <c r="AC20" s="85">
        <f>+Gasto!AC24</f>
        <v>11.835379570000001</v>
      </c>
      <c r="AD20" s="85">
        <f>+Gasto!AD24</f>
        <v>8.7398773100000007</v>
      </c>
      <c r="AE20" s="85">
        <f>+Gasto!AE24</f>
        <v>10.991366610000002</v>
      </c>
      <c r="AF20" s="85">
        <f>+Gasto!AF24</f>
        <v>17.916302940000001</v>
      </c>
      <c r="AG20" s="85">
        <f>+Gasto!AG24</f>
        <v>6.1740203300000003</v>
      </c>
      <c r="AH20" s="85">
        <f>+Gasto!AH24</f>
        <v>6.7782728399999996</v>
      </c>
      <c r="AI20" s="85">
        <f>+Gasto!AI24</f>
        <v>8.266740519999999</v>
      </c>
      <c r="AJ20" s="85">
        <f>+Gasto!AJ24</f>
        <v>9.1130987100000009</v>
      </c>
      <c r="AK20" s="85">
        <f>+Gasto!AK24</f>
        <v>7.1075246099999996</v>
      </c>
      <c r="AL20" s="85">
        <f>+Gasto!AL24</f>
        <v>7.1308857299999993</v>
      </c>
      <c r="AM20" s="85">
        <f>+Gasto!AM24</f>
        <v>7.3515322800000007</v>
      </c>
      <c r="AN20" s="85">
        <f>+Gasto!AN24</f>
        <v>7.4112555100000002</v>
      </c>
      <c r="AO20" s="85">
        <f>+Gasto!AO24</f>
        <v>103.26717040999999</v>
      </c>
      <c r="AP20" s="85">
        <f>+Gasto!AP24</f>
        <v>10.073065559999998</v>
      </c>
      <c r="AQ20" s="85">
        <f>+Gasto!AQ24</f>
        <v>6.9323637399999996</v>
      </c>
    </row>
    <row r="21" spans="2:43">
      <c r="B21" s="73" t="s">
        <v>51</v>
      </c>
      <c r="C21" s="20" t="s">
        <v>52</v>
      </c>
      <c r="D21" s="16" t="s">
        <v>27</v>
      </c>
      <c r="E21" s="85">
        <f>+Gasto!E34</f>
        <v>141.574367</v>
      </c>
      <c r="F21" s="85">
        <f>+Gasto!F34</f>
        <v>133.06598700000001</v>
      </c>
      <c r="G21" s="85">
        <f>+Gasto!G34</f>
        <v>124.594114</v>
      </c>
      <c r="H21" s="85">
        <f>+Gasto!H34</f>
        <v>123.42244700000001</v>
      </c>
      <c r="I21" s="85">
        <f>+Gasto!I34</f>
        <v>118.41021499999999</v>
      </c>
      <c r="J21" s="85">
        <f>+Gasto!J34</f>
        <v>127.81719099999999</v>
      </c>
      <c r="K21" s="85">
        <f>+Gasto!K34</f>
        <v>89.848682999999994</v>
      </c>
      <c r="L21" s="85">
        <f>+Gasto!L34</f>
        <v>110.10540899999999</v>
      </c>
      <c r="M21" s="85">
        <f>+Gasto!M34</f>
        <v>123.449827</v>
      </c>
      <c r="N21" s="85">
        <f>+Gasto!N34</f>
        <v>136.504569</v>
      </c>
      <c r="O21" s="85">
        <f>+Gasto!O34</f>
        <v>122.31313400000001</v>
      </c>
      <c r="P21" s="85">
        <f>+Gasto!P34</f>
        <v>198.314727</v>
      </c>
      <c r="Q21" s="85">
        <f>+Gasto!Q34</f>
        <v>132.64942199999999</v>
      </c>
      <c r="R21" s="85">
        <f>+Gasto!R34</f>
        <v>142.93957599999999</v>
      </c>
      <c r="S21" s="85">
        <f>+Gasto!S34</f>
        <v>36.88857703</v>
      </c>
      <c r="T21" s="85">
        <f>+Gasto!T34</f>
        <v>38.229883269999995</v>
      </c>
      <c r="U21" s="85">
        <f>+Gasto!U34</f>
        <v>170.83355171000005</v>
      </c>
      <c r="V21" s="85">
        <f>+Gasto!V34</f>
        <v>199.15931114000006</v>
      </c>
      <c r="W21" s="85">
        <f>+Gasto!W34</f>
        <v>182.98244129999995</v>
      </c>
      <c r="X21" s="85">
        <f>+Gasto!X34</f>
        <v>206.50666247000012</v>
      </c>
      <c r="Y21" s="85">
        <f>+Gasto!Y34</f>
        <v>210.64263256999999</v>
      </c>
      <c r="Z21" s="85">
        <f>+Gasto!Z34</f>
        <v>175.11720434999995</v>
      </c>
      <c r="AA21" s="85">
        <f>+Gasto!AA34</f>
        <v>189.06419079999995</v>
      </c>
      <c r="AB21" s="85">
        <f>+Gasto!AB34</f>
        <v>218.65491424000007</v>
      </c>
      <c r="AC21" s="85">
        <f>+Gasto!AC34</f>
        <v>225.68742739000004</v>
      </c>
      <c r="AD21" s="85">
        <f>+Gasto!AD34</f>
        <v>251.38715267000001</v>
      </c>
      <c r="AE21" s="85">
        <f>+Gasto!AE34</f>
        <v>249.34811444000016</v>
      </c>
      <c r="AF21" s="85">
        <f>+Gasto!AF34</f>
        <v>277.20418686000028</v>
      </c>
      <c r="AG21" s="85">
        <f>+Gasto!AG34</f>
        <v>232.80652391999999</v>
      </c>
      <c r="AH21" s="85">
        <f>+Gasto!AH34</f>
        <v>301.50300620000002</v>
      </c>
      <c r="AI21" s="85">
        <f>+Gasto!AI34</f>
        <v>274.57294765</v>
      </c>
      <c r="AJ21" s="85">
        <f>+Gasto!AJ34</f>
        <v>279.37645119999996</v>
      </c>
      <c r="AK21" s="85">
        <f>+Gasto!AK34</f>
        <v>268.13253548999995</v>
      </c>
      <c r="AL21" s="85">
        <f>+Gasto!AL34</f>
        <v>326.38331332999996</v>
      </c>
      <c r="AM21" s="85">
        <f>+Gasto!AM34</f>
        <v>207.52478940999998</v>
      </c>
      <c r="AN21" s="85">
        <f>+Gasto!AN34</f>
        <v>331.58736647000001</v>
      </c>
      <c r="AO21" s="85">
        <f>+Gasto!AO34</f>
        <v>279.6100134400001</v>
      </c>
      <c r="AP21" s="85">
        <f>+Gasto!AP34</f>
        <v>212.38675501</v>
      </c>
      <c r="AQ21" s="85">
        <f>+Gasto!AQ34</f>
        <v>241.9441089200001</v>
      </c>
    </row>
    <row r="22" spans="2:43">
      <c r="B22" s="73" t="s">
        <v>53</v>
      </c>
      <c r="C22" s="21" t="s">
        <v>54</v>
      </c>
      <c r="D22" s="22" t="s">
        <v>27</v>
      </c>
      <c r="E22" s="85">
        <f>+Gasto!E38</f>
        <v>298.72714645999906</v>
      </c>
      <c r="F22" s="85">
        <f>+Gasto!F38</f>
        <v>587.42676079</v>
      </c>
      <c r="G22" s="85">
        <f>+Gasto!G38</f>
        <v>1068.3641550999994</v>
      </c>
      <c r="H22" s="85">
        <f>+Gasto!H38</f>
        <v>1261.6304973599997</v>
      </c>
      <c r="I22" s="85">
        <f>+Gasto!I38</f>
        <v>1023.5971361599999</v>
      </c>
      <c r="J22" s="85">
        <f>+Gasto!J38</f>
        <v>745.09031794000055</v>
      </c>
      <c r="K22" s="85">
        <f>+Gasto!K38</f>
        <v>827.13069398000005</v>
      </c>
      <c r="L22" s="85">
        <f>+Gasto!L38</f>
        <v>790.36897750000003</v>
      </c>
      <c r="M22" s="85">
        <f>+Gasto!M38</f>
        <v>56.605792000000001</v>
      </c>
      <c r="N22" s="85">
        <f>+Gasto!N38</f>
        <v>380.92943300000002</v>
      </c>
      <c r="O22" s="85">
        <f>+Gasto!O38</f>
        <v>706.74659544999986</v>
      </c>
      <c r="P22" s="85">
        <f>+Gasto!P38</f>
        <v>374.0015856199999</v>
      </c>
      <c r="Q22" s="85">
        <f>+Gasto!Q38</f>
        <v>161.78802153000069</v>
      </c>
      <c r="R22" s="85">
        <f>+Gasto!R38</f>
        <v>1244.9058935599994</v>
      </c>
      <c r="S22" s="85">
        <f>+Gasto!S38</f>
        <v>3062.8465698199998</v>
      </c>
      <c r="T22" s="85">
        <f>+Gasto!T38</f>
        <v>4274.0606678799995</v>
      </c>
      <c r="U22" s="85">
        <f>+Gasto!U38</f>
        <v>34.220974900000002</v>
      </c>
      <c r="V22" s="85">
        <f>+Gasto!V38</f>
        <v>504.65036051000487</v>
      </c>
      <c r="W22" s="85">
        <f>+Gasto!W38</f>
        <v>362.41749497000302</v>
      </c>
      <c r="X22" s="85">
        <f>+Gasto!X38</f>
        <v>299.18963399999637</v>
      </c>
      <c r="Y22" s="85">
        <f>+Gasto!Y38</f>
        <v>316.92996443999897</v>
      </c>
      <c r="Z22" s="85">
        <f>+Gasto!Z38</f>
        <v>754.09919076000358</v>
      </c>
      <c r="AA22" s="85">
        <f>+Gasto!AA38</f>
        <v>154.46294201000848</v>
      </c>
      <c r="AB22" s="85">
        <f>+Gasto!AB38</f>
        <v>877.11081228001319</v>
      </c>
      <c r="AC22" s="85">
        <f>+Gasto!AC38</f>
        <v>23.268986159999997</v>
      </c>
      <c r="AD22" s="85">
        <f>+Gasto!AD38</f>
        <v>30.502598769999995</v>
      </c>
      <c r="AE22" s="85">
        <f>+Gasto!AE38</f>
        <v>32.328042889999999</v>
      </c>
      <c r="AF22" s="85">
        <f>+Gasto!AF38</f>
        <v>433.12810202000736</v>
      </c>
      <c r="AG22" s="85">
        <f>+Gasto!AG38</f>
        <v>1232.1817607200001</v>
      </c>
      <c r="AH22" s="85">
        <f>+Gasto!AH38</f>
        <v>40.242307490000002</v>
      </c>
      <c r="AI22" s="85">
        <f>+Gasto!AI38</f>
        <v>39.441584319999997</v>
      </c>
      <c r="AJ22" s="85">
        <f>+Gasto!AJ38</f>
        <v>257.60896894000069</v>
      </c>
      <c r="AK22" s="85">
        <f>+Gasto!AK38</f>
        <v>442.26393818999998</v>
      </c>
      <c r="AL22" s="85">
        <f>+Gasto!AL38</f>
        <v>533.86869075000004</v>
      </c>
      <c r="AM22" s="85">
        <f>+Gasto!AM38</f>
        <v>738.09069414999999</v>
      </c>
      <c r="AN22" s="85">
        <f>+Gasto!AN38</f>
        <v>814.71876953999993</v>
      </c>
      <c r="AO22" s="85">
        <f>+Gasto!AO38</f>
        <v>51.209822620000004</v>
      </c>
      <c r="AP22" s="85">
        <f>+Gasto!AP38</f>
        <v>24.503267489999999</v>
      </c>
      <c r="AQ22" s="85">
        <f>+Gasto!AQ38</f>
        <v>40.854839720000001</v>
      </c>
    </row>
    <row r="23" spans="2:43">
      <c r="B23" s="67" t="s">
        <v>55</v>
      </c>
      <c r="C23" s="59" t="s">
        <v>56</v>
      </c>
      <c r="D23" s="60" t="s">
        <v>27</v>
      </c>
      <c r="E23" s="68">
        <f>+E9-E14+E17</f>
        <v>2429.4413800000029</v>
      </c>
      <c r="F23" s="68">
        <f t="shared" ref="F23:AN23" si="0">+F9-F14+F17</f>
        <v>2011.1015979999997</v>
      </c>
      <c r="G23" s="68">
        <f t="shared" si="0"/>
        <v>2067.3536580000009</v>
      </c>
      <c r="H23" s="68">
        <f t="shared" si="0"/>
        <v>1443.9740170000005</v>
      </c>
      <c r="I23" s="68">
        <f t="shared" si="0"/>
        <v>2229.2910539999993</v>
      </c>
      <c r="J23" s="68">
        <f t="shared" si="0"/>
        <v>2200.6195909999983</v>
      </c>
      <c r="K23" s="68">
        <f t="shared" si="0"/>
        <v>1269.3955990000004</v>
      </c>
      <c r="L23" s="68">
        <f t="shared" si="0"/>
        <v>1305.6997600000004</v>
      </c>
      <c r="M23" s="68">
        <f t="shared" si="0"/>
        <v>2472.1877020000011</v>
      </c>
      <c r="N23" s="68">
        <f t="shared" si="0"/>
        <v>1848.4063279999991</v>
      </c>
      <c r="O23" s="68">
        <f t="shared" si="0"/>
        <v>1875.6734480000009</v>
      </c>
      <c r="P23" s="68">
        <f t="shared" si="0"/>
        <v>1377.6796310000009</v>
      </c>
      <c r="Q23" s="68">
        <f t="shared" si="0"/>
        <v>2352.4541295399995</v>
      </c>
      <c r="R23" s="68">
        <f t="shared" si="0"/>
        <v>1638.0376848300002</v>
      </c>
      <c r="S23" s="68">
        <f t="shared" si="0"/>
        <v>948.06467076999979</v>
      </c>
      <c r="T23" s="68">
        <f t="shared" si="0"/>
        <v>-55.03899335999813</v>
      </c>
      <c r="U23" s="68">
        <f t="shared" si="0"/>
        <v>2702.7158563899984</v>
      </c>
      <c r="V23" s="68">
        <f t="shared" si="0"/>
        <v>2129.4146332599944</v>
      </c>
      <c r="W23" s="68">
        <f t="shared" si="0"/>
        <v>2285.6504621099953</v>
      </c>
      <c r="X23" s="68">
        <f t="shared" si="0"/>
        <v>1342.8893664100024</v>
      </c>
      <c r="Y23" s="68">
        <f t="shared" si="0"/>
        <v>2229.0051431200004</v>
      </c>
      <c r="Z23" s="68">
        <f t="shared" si="0"/>
        <v>1648.9533324499971</v>
      </c>
      <c r="AA23" s="68">
        <f t="shared" si="0"/>
        <v>2076.3762186099925</v>
      </c>
      <c r="AB23" s="68">
        <f t="shared" si="0"/>
        <v>2070.612424279997</v>
      </c>
      <c r="AC23" s="68">
        <f t="shared" si="0"/>
        <v>2701.281476229995</v>
      </c>
      <c r="AD23" s="68">
        <f t="shared" si="0"/>
        <v>2459.3715058199982</v>
      </c>
      <c r="AE23" s="68">
        <f t="shared" si="0"/>
        <v>2795.4331084500081</v>
      </c>
      <c r="AF23" s="68">
        <f t="shared" si="0"/>
        <v>3436.4300004199922</v>
      </c>
      <c r="AG23" s="68">
        <f t="shared" si="0"/>
        <v>2562.6366453400015</v>
      </c>
      <c r="AH23" s="68">
        <f t="shared" si="0"/>
        <v>4225.985426870001</v>
      </c>
      <c r="AI23" s="68">
        <f t="shared" si="0"/>
        <v>3577.5882759799988</v>
      </c>
      <c r="AJ23" s="68">
        <f t="shared" si="0"/>
        <v>3914.3870250300015</v>
      </c>
      <c r="AK23" s="68">
        <f t="shared" si="0"/>
        <v>1475.7505000800002</v>
      </c>
      <c r="AL23" s="68">
        <f t="shared" si="0"/>
        <v>1153.8276108500077</v>
      </c>
      <c r="AM23" s="68">
        <f t="shared" si="0"/>
        <v>1837.3392100899991</v>
      </c>
      <c r="AN23" s="68">
        <f t="shared" si="0"/>
        <v>2135.5021185099904</v>
      </c>
      <c r="AO23" s="68">
        <f t="shared" ref="AO23:AP23" si="1">+AO9-AO14+AO17</f>
        <v>3081.1084645199999</v>
      </c>
      <c r="AP23" s="68">
        <f t="shared" si="1"/>
        <v>2483.8554417399955</v>
      </c>
      <c r="AQ23" s="68">
        <f t="shared" ref="AQ23" si="2">+AQ9-AQ14+AQ17</f>
        <v>3179.1924566500093</v>
      </c>
    </row>
    <row r="24" spans="2:43">
      <c r="B24" s="66" t="s">
        <v>57</v>
      </c>
      <c r="C24" s="61" t="s">
        <v>58</v>
      </c>
      <c r="D24" s="62" t="s">
        <v>27</v>
      </c>
      <c r="E24" s="68">
        <f>+E9-E14</f>
        <v>2429.4413800000029</v>
      </c>
      <c r="F24" s="68">
        <f t="shared" ref="F24:AN24" si="3">+F9-F14</f>
        <v>2011.1015979999997</v>
      </c>
      <c r="G24" s="68">
        <f t="shared" si="3"/>
        <v>2067.3536580000009</v>
      </c>
      <c r="H24" s="68">
        <f t="shared" si="3"/>
        <v>1443.9740170000005</v>
      </c>
      <c r="I24" s="68">
        <f t="shared" si="3"/>
        <v>2229.2910539999993</v>
      </c>
      <c r="J24" s="68">
        <f t="shared" si="3"/>
        <v>2200.6195909999983</v>
      </c>
      <c r="K24" s="68">
        <f t="shared" si="3"/>
        <v>1269.3955990000004</v>
      </c>
      <c r="L24" s="68">
        <f t="shared" si="3"/>
        <v>1305.6997600000004</v>
      </c>
      <c r="M24" s="68">
        <f t="shared" si="3"/>
        <v>2472.1877020000011</v>
      </c>
      <c r="N24" s="68">
        <f t="shared" si="3"/>
        <v>1848.4063279999991</v>
      </c>
      <c r="O24" s="68">
        <f t="shared" si="3"/>
        <v>1875.6734480000009</v>
      </c>
      <c r="P24" s="68">
        <f t="shared" si="3"/>
        <v>1377.6796310000009</v>
      </c>
      <c r="Q24" s="68">
        <f t="shared" si="3"/>
        <v>2352.4541295399995</v>
      </c>
      <c r="R24" s="68">
        <f t="shared" si="3"/>
        <v>1638.0376848300002</v>
      </c>
      <c r="S24" s="68">
        <f t="shared" si="3"/>
        <v>948.06467076999979</v>
      </c>
      <c r="T24" s="68">
        <f t="shared" si="3"/>
        <v>-55.03899335999813</v>
      </c>
      <c r="U24" s="68">
        <f t="shared" si="3"/>
        <v>2702.7158563899984</v>
      </c>
      <c r="V24" s="68">
        <f t="shared" si="3"/>
        <v>2129.4146332599944</v>
      </c>
      <c r="W24" s="68">
        <f t="shared" si="3"/>
        <v>2285.6504621099953</v>
      </c>
      <c r="X24" s="68">
        <f t="shared" si="3"/>
        <v>1342.8893664100024</v>
      </c>
      <c r="Y24" s="68">
        <f t="shared" si="3"/>
        <v>2229.0051431200004</v>
      </c>
      <c r="Z24" s="68">
        <f t="shared" si="3"/>
        <v>1648.9533324499971</v>
      </c>
      <c r="AA24" s="68">
        <f t="shared" si="3"/>
        <v>2076.3762186099925</v>
      </c>
      <c r="AB24" s="68">
        <f t="shared" si="3"/>
        <v>2070.612424279997</v>
      </c>
      <c r="AC24" s="68">
        <f t="shared" si="3"/>
        <v>2701.281476229995</v>
      </c>
      <c r="AD24" s="68">
        <f t="shared" si="3"/>
        <v>2459.3715058199982</v>
      </c>
      <c r="AE24" s="68">
        <f t="shared" si="3"/>
        <v>2795.4331084500081</v>
      </c>
      <c r="AF24" s="68">
        <f t="shared" si="3"/>
        <v>3436.4300004199922</v>
      </c>
      <c r="AG24" s="68">
        <f t="shared" si="3"/>
        <v>2562.6366453400015</v>
      </c>
      <c r="AH24" s="68">
        <f t="shared" si="3"/>
        <v>4225.985426870001</v>
      </c>
      <c r="AI24" s="68">
        <f t="shared" si="3"/>
        <v>3577.5882759799988</v>
      </c>
      <c r="AJ24" s="68">
        <f t="shared" si="3"/>
        <v>3914.3870250300015</v>
      </c>
      <c r="AK24" s="68">
        <f t="shared" si="3"/>
        <v>1475.7505000800002</v>
      </c>
      <c r="AL24" s="68">
        <f t="shared" si="3"/>
        <v>1153.8276108500077</v>
      </c>
      <c r="AM24" s="68">
        <f t="shared" si="3"/>
        <v>1837.3392100899991</v>
      </c>
      <c r="AN24" s="68">
        <f t="shared" si="3"/>
        <v>2135.5021185099904</v>
      </c>
      <c r="AO24" s="68">
        <f t="shared" ref="AO24:AP24" si="4">+AO9-AO14</f>
        <v>3081.1084645199999</v>
      </c>
      <c r="AP24" s="68">
        <f t="shared" si="4"/>
        <v>2483.8554417399955</v>
      </c>
      <c r="AQ24" s="68">
        <f t="shared" ref="AQ24" si="5">+AQ9-AQ14</f>
        <v>3179.1924566500093</v>
      </c>
    </row>
    <row r="25" spans="2:43">
      <c r="B25" s="24" t="s">
        <v>25</v>
      </c>
      <c r="C25" s="25" t="s">
        <v>59</v>
      </c>
      <c r="D25" s="16" t="s">
        <v>27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</row>
    <row r="26" spans="2:43">
      <c r="B26" s="24" t="s">
        <v>60</v>
      </c>
      <c r="C26" s="19" t="s">
        <v>61</v>
      </c>
      <c r="D26" s="16" t="s">
        <v>27</v>
      </c>
      <c r="E26" s="82">
        <f>+'Transacciones Activos y Pasivo '!E9</f>
        <v>720.93566699999997</v>
      </c>
      <c r="F26" s="82">
        <f>+'Transacciones Activos y Pasivo '!F9</f>
        <v>918.99674200000004</v>
      </c>
      <c r="G26" s="82">
        <f>+'Transacciones Activos y Pasivo '!G9</f>
        <v>779.70363499999996</v>
      </c>
      <c r="H26" s="82">
        <f>+'Transacciones Activos y Pasivo '!H9</f>
        <v>930.40813200000002</v>
      </c>
      <c r="I26" s="82">
        <f>+'Transacciones Activos y Pasivo '!I9</f>
        <v>734.04736600000001</v>
      </c>
      <c r="J26" s="82">
        <f>+'Transacciones Activos y Pasivo '!J9</f>
        <v>1013.069059</v>
      </c>
      <c r="K26" s="82">
        <f>+'Transacciones Activos y Pasivo '!K9</f>
        <v>802.408727</v>
      </c>
      <c r="L26" s="82">
        <f>+'Transacciones Activos y Pasivo '!L9</f>
        <v>982.02360799999997</v>
      </c>
      <c r="M26" s="82">
        <f>+'Transacciones Activos y Pasivo '!M9</f>
        <v>789.267786</v>
      </c>
      <c r="N26" s="82">
        <f>+'Transacciones Activos y Pasivo '!N9</f>
        <v>992.47153800000001</v>
      </c>
      <c r="O26" s="82">
        <f>+'Transacciones Activos y Pasivo '!O9</f>
        <v>1005.312191</v>
      </c>
      <c r="P26" s="82">
        <f>+'Transacciones Activos y Pasivo '!P9</f>
        <v>1628.943088</v>
      </c>
      <c r="Q26" s="82">
        <f>+'Transacciones Activos y Pasivo '!Q9</f>
        <v>829.2356695499999</v>
      </c>
      <c r="R26" s="82">
        <f>+'Transacciones Activos y Pasivo '!R9</f>
        <v>1027.5655364500001</v>
      </c>
      <c r="S26" s="82">
        <f>+'Transacciones Activos y Pasivo '!S9</f>
        <v>196.54276110999999</v>
      </c>
      <c r="T26" s="82">
        <f>+'Transacciones Activos y Pasivo '!T9</f>
        <v>74.02608711000002</v>
      </c>
      <c r="U26" s="82">
        <f>+'Transacciones Activos y Pasivo '!U9</f>
        <v>1045.2130046200009</v>
      </c>
      <c r="V26" s="82">
        <f>+'Transacciones Activos y Pasivo '!V9</f>
        <v>1527.7506897599994</v>
      </c>
      <c r="W26" s="82">
        <f>+'Transacciones Activos y Pasivo '!W9</f>
        <v>1572.6799026900001</v>
      </c>
      <c r="X26" s="82">
        <f>+'Transacciones Activos y Pasivo '!X9</f>
        <v>1626.4304638899964</v>
      </c>
      <c r="Y26" s="82">
        <f>+'Transacciones Activos y Pasivo '!Y9</f>
        <v>1164.2832665099997</v>
      </c>
      <c r="Z26" s="82">
        <f>+'Transacciones Activos y Pasivo '!Z9</f>
        <v>998.06846062000113</v>
      </c>
      <c r="AA26" s="82">
        <f>+'Transacciones Activos y Pasivo '!AA9</f>
        <v>1287.7262124199995</v>
      </c>
      <c r="AB26" s="82">
        <f>+'Transacciones Activos y Pasivo '!AB9</f>
        <v>1543.0718913699991</v>
      </c>
      <c r="AC26" s="82">
        <f>+'Transacciones Activos y Pasivo '!AC9</f>
        <v>1312.1498537199989</v>
      </c>
      <c r="AD26" s="82">
        <f>+'Transacciones Activos y Pasivo '!AD9</f>
        <v>1725.2692010599974</v>
      </c>
      <c r="AE26" s="82">
        <f>+'Transacciones Activos y Pasivo '!AE9</f>
        <v>1934.7744122599984</v>
      </c>
      <c r="AF26" s="82">
        <f>+'Transacciones Activos y Pasivo '!AF9</f>
        <v>2463.5450533499984</v>
      </c>
      <c r="AG26" s="82">
        <f>+'Transacciones Activos y Pasivo '!AG9</f>
        <v>1955.24813707</v>
      </c>
      <c r="AH26" s="82">
        <f>+'Transacciones Activos y Pasivo '!AH9</f>
        <v>3276.4574866500002</v>
      </c>
      <c r="AI26" s="82">
        <f>+'Transacciones Activos y Pasivo '!AI9</f>
        <v>3235.2258998499997</v>
      </c>
      <c r="AJ26" s="82">
        <f>+'Transacciones Activos y Pasivo '!AJ9</f>
        <v>3769.3365077499998</v>
      </c>
      <c r="AK26" s="82">
        <f>+'Transacciones Activos y Pasivo '!AK9</f>
        <v>2172.864305749998</v>
      </c>
      <c r="AL26" s="82">
        <f>+'Transacciones Activos y Pasivo '!AL9</f>
        <v>2658.8923632099936</v>
      </c>
      <c r="AM26" s="82">
        <f>+'Transacciones Activos y Pasivo '!AM9</f>
        <v>1008.9731460499994</v>
      </c>
      <c r="AN26" s="82">
        <f>+'Transacciones Activos y Pasivo '!AN9</f>
        <v>3769.3365077499998</v>
      </c>
      <c r="AO26" s="82">
        <f>+'Transacciones Activos y Pasivo '!AO9</f>
        <v>2375.816730629997</v>
      </c>
      <c r="AP26" s="82">
        <f>+'Transacciones Activos y Pasivo '!AP9</f>
        <v>422.50743818000024</v>
      </c>
      <c r="AQ26" s="82">
        <f>+'Transacciones Activos y Pasivo '!AQ9</f>
        <v>2307.0958860699952</v>
      </c>
    </row>
    <row r="27" spans="2:43">
      <c r="B27" s="26" t="s">
        <v>62</v>
      </c>
      <c r="C27" s="20" t="s">
        <v>63</v>
      </c>
      <c r="D27" s="16" t="s">
        <v>27</v>
      </c>
      <c r="E27" s="85">
        <f>+'Transacciones Activos y Pasivo '!E10</f>
        <v>720.93566699999997</v>
      </c>
      <c r="F27" s="85">
        <f>+'Transacciones Activos y Pasivo '!F10</f>
        <v>918.99674200000004</v>
      </c>
      <c r="G27" s="85">
        <f>+'Transacciones Activos y Pasivo '!G10</f>
        <v>779.70363499999996</v>
      </c>
      <c r="H27" s="85">
        <f>+'Transacciones Activos y Pasivo '!H10</f>
        <v>930.40813200000002</v>
      </c>
      <c r="I27" s="85">
        <f>+'Transacciones Activos y Pasivo '!I10</f>
        <v>734.04736600000001</v>
      </c>
      <c r="J27" s="85">
        <f>+'Transacciones Activos y Pasivo '!J10</f>
        <v>1013.069059</v>
      </c>
      <c r="K27" s="85">
        <f>+'Transacciones Activos y Pasivo '!K10</f>
        <v>802.408727</v>
      </c>
      <c r="L27" s="85">
        <f>+'Transacciones Activos y Pasivo '!L10</f>
        <v>982.02360799999997</v>
      </c>
      <c r="M27" s="85">
        <f>+'Transacciones Activos y Pasivo '!M10</f>
        <v>789.267786</v>
      </c>
      <c r="N27" s="85">
        <f>+'Transacciones Activos y Pasivo '!N10</f>
        <v>992.47153800000001</v>
      </c>
      <c r="O27" s="85">
        <f>+'Transacciones Activos y Pasivo '!O10</f>
        <v>1005.312191</v>
      </c>
      <c r="P27" s="85">
        <f>+'Transacciones Activos y Pasivo '!P10</f>
        <v>1628.943088</v>
      </c>
      <c r="Q27" s="85">
        <f>+'Transacciones Activos y Pasivo '!Q10</f>
        <v>829.2356695499999</v>
      </c>
      <c r="R27" s="85">
        <f>+'Transacciones Activos y Pasivo '!R10</f>
        <v>1027.5655364500001</v>
      </c>
      <c r="S27" s="85">
        <f>+'Transacciones Activos y Pasivo '!S10</f>
        <v>196.54276110999999</v>
      </c>
      <c r="T27" s="85">
        <f>+'Transacciones Activos y Pasivo '!T10</f>
        <v>74.02608711000002</v>
      </c>
      <c r="U27" s="85">
        <f>+'Transacciones Activos y Pasivo '!U10</f>
        <v>1045.2130046200009</v>
      </c>
      <c r="V27" s="85">
        <f>+'Transacciones Activos y Pasivo '!V10</f>
        <v>1527.7506897599994</v>
      </c>
      <c r="W27" s="85">
        <f>+'Transacciones Activos y Pasivo '!W10</f>
        <v>1572.6799026900001</v>
      </c>
      <c r="X27" s="85">
        <f>+'Transacciones Activos y Pasivo '!X10</f>
        <v>1626.4304638899964</v>
      </c>
      <c r="Y27" s="85">
        <f>+'Transacciones Activos y Pasivo '!Y10</f>
        <v>1164.2832665099997</v>
      </c>
      <c r="Z27" s="85">
        <f>+'Transacciones Activos y Pasivo '!Z10</f>
        <v>998.06846062000113</v>
      </c>
      <c r="AA27" s="85">
        <f>+'Transacciones Activos y Pasivo '!AA10</f>
        <v>1287.7262124199995</v>
      </c>
      <c r="AB27" s="85">
        <f>+'Transacciones Activos y Pasivo '!AB10</f>
        <v>1543.0718913699991</v>
      </c>
      <c r="AC27" s="85">
        <f>+'Transacciones Activos y Pasivo '!AC10</f>
        <v>1312.1498537199989</v>
      </c>
      <c r="AD27" s="85">
        <f>+'Transacciones Activos y Pasivo '!AD10</f>
        <v>1725.2692010599974</v>
      </c>
      <c r="AE27" s="85">
        <f>+'Transacciones Activos y Pasivo '!AE10</f>
        <v>1934.7744122599984</v>
      </c>
      <c r="AF27" s="85">
        <f>+'Transacciones Activos y Pasivo '!AF10</f>
        <v>2463.5450533499984</v>
      </c>
      <c r="AG27" s="85">
        <f>+'Transacciones Activos y Pasivo '!AG10</f>
        <v>1955.24813707</v>
      </c>
      <c r="AH27" s="85">
        <f>+'Transacciones Activos y Pasivo '!AH10</f>
        <v>3276.4574866500002</v>
      </c>
      <c r="AI27" s="85">
        <f>+'Transacciones Activos y Pasivo '!AI10</f>
        <v>3235.2258998499997</v>
      </c>
      <c r="AJ27" s="85">
        <f>+'Transacciones Activos y Pasivo '!AJ10</f>
        <v>3769.3365077499998</v>
      </c>
      <c r="AK27" s="85">
        <f>+'Transacciones Activos y Pasivo '!AK10</f>
        <v>2172.864305749998</v>
      </c>
      <c r="AL27" s="85">
        <f>+'Transacciones Activos y Pasivo '!AL10</f>
        <v>2658.8923632099936</v>
      </c>
      <c r="AM27" s="85">
        <f>+'Transacciones Activos y Pasivo '!AM10</f>
        <v>1008.9731460499994</v>
      </c>
      <c r="AN27" s="85">
        <f>+'Transacciones Activos y Pasivo '!AN10</f>
        <v>3769.3365077499998</v>
      </c>
      <c r="AO27" s="85">
        <f>+'Transacciones Activos y Pasivo '!AO10</f>
        <v>2375.816730629997</v>
      </c>
      <c r="AP27" s="85">
        <f>+'Transacciones Activos y Pasivo '!AP10</f>
        <v>422.50743818000024</v>
      </c>
      <c r="AQ27" s="85">
        <f>+'Transacciones Activos y Pasivo '!AQ10</f>
        <v>2307.0958860699952</v>
      </c>
    </row>
    <row r="28" spans="2:43">
      <c r="B28" s="26" t="s">
        <v>64</v>
      </c>
      <c r="C28" s="20" t="s">
        <v>65</v>
      </c>
      <c r="D28" s="16" t="s">
        <v>27</v>
      </c>
      <c r="E28" s="85">
        <f>+'Transacciones Activos y Pasivo '!E15</f>
        <v>0</v>
      </c>
      <c r="F28" s="85">
        <f>+'Transacciones Activos y Pasivo '!F15</f>
        <v>0</v>
      </c>
      <c r="G28" s="85">
        <f>+'Transacciones Activos y Pasivo '!G15</f>
        <v>0</v>
      </c>
      <c r="H28" s="85">
        <f>+'Transacciones Activos y Pasivo '!H15</f>
        <v>0</v>
      </c>
      <c r="I28" s="85">
        <f>+'Transacciones Activos y Pasivo '!I15</f>
        <v>0</v>
      </c>
      <c r="J28" s="85">
        <f>+'Transacciones Activos y Pasivo '!J15</f>
        <v>0</v>
      </c>
      <c r="K28" s="85">
        <f>+'Transacciones Activos y Pasivo '!K15</f>
        <v>0</v>
      </c>
      <c r="L28" s="85">
        <f>+'Transacciones Activos y Pasivo '!L15</f>
        <v>0</v>
      </c>
      <c r="M28" s="85">
        <f>+'Transacciones Activos y Pasivo '!M15</f>
        <v>0</v>
      </c>
      <c r="N28" s="85">
        <f>+'Transacciones Activos y Pasivo '!N15</f>
        <v>0</v>
      </c>
      <c r="O28" s="85">
        <f>+'Transacciones Activos y Pasivo '!O15</f>
        <v>0</v>
      </c>
      <c r="P28" s="85">
        <f>+'Transacciones Activos y Pasivo '!P15</f>
        <v>0</v>
      </c>
      <c r="Q28" s="85">
        <f>+'Transacciones Activos y Pasivo '!Q15</f>
        <v>0</v>
      </c>
      <c r="R28" s="85">
        <f>+'Transacciones Activos y Pasivo '!R15</f>
        <v>0</v>
      </c>
      <c r="S28" s="85">
        <f>+'Transacciones Activos y Pasivo '!S15</f>
        <v>0</v>
      </c>
      <c r="T28" s="85">
        <f>+'Transacciones Activos y Pasivo '!T15</f>
        <v>0</v>
      </c>
      <c r="U28" s="85">
        <f>+'Transacciones Activos y Pasivo '!U15</f>
        <v>0</v>
      </c>
      <c r="V28" s="85">
        <f>+'Transacciones Activos y Pasivo '!V15</f>
        <v>0</v>
      </c>
      <c r="W28" s="85">
        <f>+'Transacciones Activos y Pasivo '!W15</f>
        <v>0</v>
      </c>
      <c r="X28" s="85">
        <f>+'Transacciones Activos y Pasivo '!X15</f>
        <v>0</v>
      </c>
      <c r="Y28" s="85">
        <f>+'Transacciones Activos y Pasivo '!Y15</f>
        <v>0</v>
      </c>
      <c r="Z28" s="85">
        <f>+'Transacciones Activos y Pasivo '!Z15</f>
        <v>0</v>
      </c>
      <c r="AA28" s="85">
        <f>+'Transacciones Activos y Pasivo '!AA15</f>
        <v>0</v>
      </c>
      <c r="AB28" s="85">
        <f>+'Transacciones Activos y Pasivo '!AB15</f>
        <v>0</v>
      </c>
      <c r="AC28" s="85">
        <f>+'Transacciones Activos y Pasivo '!AC15</f>
        <v>0</v>
      </c>
      <c r="AD28" s="85">
        <f>+'Transacciones Activos y Pasivo '!AD15</f>
        <v>0</v>
      </c>
      <c r="AE28" s="85">
        <f>+'Transacciones Activos y Pasivo '!AE15</f>
        <v>0</v>
      </c>
      <c r="AF28" s="85">
        <f>+'Transacciones Activos y Pasivo '!AF15</f>
        <v>0</v>
      </c>
      <c r="AG28" s="85">
        <f>+'Transacciones Activos y Pasivo '!AG15</f>
        <v>0</v>
      </c>
      <c r="AH28" s="85">
        <f>+'Transacciones Activos y Pasivo '!AH15</f>
        <v>0</v>
      </c>
      <c r="AI28" s="85">
        <f>+'Transacciones Activos y Pasivo '!AI15</f>
        <v>0</v>
      </c>
      <c r="AJ28" s="85">
        <f>+'Transacciones Activos y Pasivo '!AJ15</f>
        <v>0</v>
      </c>
      <c r="AK28" s="85">
        <f>+'Transacciones Activos y Pasivo '!AK15</f>
        <v>0</v>
      </c>
      <c r="AL28" s="85">
        <f>+'Transacciones Activos y Pasivo '!AL15</f>
        <v>0</v>
      </c>
      <c r="AM28" s="85">
        <f>+'Transacciones Activos y Pasivo '!AM15</f>
        <v>0</v>
      </c>
      <c r="AN28" s="85">
        <f>+'Transacciones Activos y Pasivo '!AN15</f>
        <v>0</v>
      </c>
      <c r="AO28" s="85">
        <f>+'Transacciones Activos y Pasivo '!AO15</f>
        <v>0</v>
      </c>
      <c r="AP28" s="85">
        <f>+'Transacciones Activos y Pasivo '!AP15</f>
        <v>0</v>
      </c>
      <c r="AQ28" s="85">
        <f>+'Transacciones Activos y Pasivo '!AQ15</f>
        <v>0</v>
      </c>
    </row>
    <row r="29" spans="2:43">
      <c r="B29" s="26" t="s">
        <v>66</v>
      </c>
      <c r="C29" s="20" t="s">
        <v>67</v>
      </c>
      <c r="D29" s="16" t="s">
        <v>27</v>
      </c>
      <c r="E29" s="85">
        <f>+'Transacciones Activos y Pasivo '!E16</f>
        <v>0</v>
      </c>
      <c r="F29" s="85">
        <f>+'Transacciones Activos y Pasivo '!F16</f>
        <v>0</v>
      </c>
      <c r="G29" s="85">
        <f>+'Transacciones Activos y Pasivo '!G16</f>
        <v>0</v>
      </c>
      <c r="H29" s="85">
        <f>+'Transacciones Activos y Pasivo '!H16</f>
        <v>0</v>
      </c>
      <c r="I29" s="85">
        <f>+'Transacciones Activos y Pasivo '!I16</f>
        <v>0</v>
      </c>
      <c r="J29" s="85">
        <f>+'Transacciones Activos y Pasivo '!J16</f>
        <v>0</v>
      </c>
      <c r="K29" s="85">
        <f>+'Transacciones Activos y Pasivo '!K16</f>
        <v>0</v>
      </c>
      <c r="L29" s="85">
        <f>+'Transacciones Activos y Pasivo '!L16</f>
        <v>0</v>
      </c>
      <c r="M29" s="85">
        <f>+'Transacciones Activos y Pasivo '!M16</f>
        <v>0</v>
      </c>
      <c r="N29" s="85">
        <f>+'Transacciones Activos y Pasivo '!N16</f>
        <v>0</v>
      </c>
      <c r="O29" s="85">
        <f>+'Transacciones Activos y Pasivo '!O16</f>
        <v>0</v>
      </c>
      <c r="P29" s="85">
        <f>+'Transacciones Activos y Pasivo '!P16</f>
        <v>0</v>
      </c>
      <c r="Q29" s="85">
        <f>+'Transacciones Activos y Pasivo '!Q16</f>
        <v>0</v>
      </c>
      <c r="R29" s="85">
        <f>+'Transacciones Activos y Pasivo '!R16</f>
        <v>0</v>
      </c>
      <c r="S29" s="85">
        <f>+'Transacciones Activos y Pasivo '!S16</f>
        <v>0</v>
      </c>
      <c r="T29" s="85">
        <f>+'Transacciones Activos y Pasivo '!T16</f>
        <v>0</v>
      </c>
      <c r="U29" s="85">
        <f>+'Transacciones Activos y Pasivo '!U16</f>
        <v>0</v>
      </c>
      <c r="V29" s="85">
        <f>+'Transacciones Activos y Pasivo '!V16</f>
        <v>0</v>
      </c>
      <c r="W29" s="85">
        <f>+'Transacciones Activos y Pasivo '!W16</f>
        <v>0</v>
      </c>
      <c r="X29" s="85">
        <f>+'Transacciones Activos y Pasivo '!X16</f>
        <v>0</v>
      </c>
      <c r="Y29" s="85">
        <f>+'Transacciones Activos y Pasivo '!Y16</f>
        <v>0</v>
      </c>
      <c r="Z29" s="85">
        <f>+'Transacciones Activos y Pasivo '!Z16</f>
        <v>0</v>
      </c>
      <c r="AA29" s="85">
        <f>+'Transacciones Activos y Pasivo '!AA16</f>
        <v>0</v>
      </c>
      <c r="AB29" s="85">
        <f>+'Transacciones Activos y Pasivo '!AB16</f>
        <v>0</v>
      </c>
      <c r="AC29" s="85">
        <f>+'Transacciones Activos y Pasivo '!AC16</f>
        <v>0</v>
      </c>
      <c r="AD29" s="85">
        <f>+'Transacciones Activos y Pasivo '!AD16</f>
        <v>0</v>
      </c>
      <c r="AE29" s="85">
        <f>+'Transacciones Activos y Pasivo '!AE16</f>
        <v>0</v>
      </c>
      <c r="AF29" s="85">
        <f>+'Transacciones Activos y Pasivo '!AF16</f>
        <v>0</v>
      </c>
      <c r="AG29" s="85">
        <f>+'Transacciones Activos y Pasivo '!AG16</f>
        <v>0</v>
      </c>
      <c r="AH29" s="85">
        <f>+'Transacciones Activos y Pasivo '!AH16</f>
        <v>0</v>
      </c>
      <c r="AI29" s="85">
        <f>+'Transacciones Activos y Pasivo '!AI16</f>
        <v>0</v>
      </c>
      <c r="AJ29" s="85">
        <f>+'Transacciones Activos y Pasivo '!AJ16</f>
        <v>0</v>
      </c>
      <c r="AK29" s="85">
        <f>+'Transacciones Activos y Pasivo '!AK16</f>
        <v>0</v>
      </c>
      <c r="AL29" s="85">
        <f>+'Transacciones Activos y Pasivo '!AL16</f>
        <v>0</v>
      </c>
      <c r="AM29" s="85">
        <f>+'Transacciones Activos y Pasivo '!AM16</f>
        <v>0</v>
      </c>
      <c r="AN29" s="85">
        <f>+'Transacciones Activos y Pasivo '!AN16</f>
        <v>0</v>
      </c>
      <c r="AO29" s="85">
        <f>+'Transacciones Activos y Pasivo '!AO16</f>
        <v>0</v>
      </c>
      <c r="AP29" s="85">
        <f>+'Transacciones Activos y Pasivo '!AP16</f>
        <v>0</v>
      </c>
      <c r="AQ29" s="85">
        <f>+'Transacciones Activos y Pasivo '!AQ16</f>
        <v>0</v>
      </c>
    </row>
    <row r="30" spans="2:43">
      <c r="B30" s="27" t="s">
        <v>68</v>
      </c>
      <c r="C30" s="21" t="s">
        <v>69</v>
      </c>
      <c r="D30" s="22" t="s">
        <v>27</v>
      </c>
      <c r="E30" s="85">
        <f>+'Transacciones Activos y Pasivo '!E17</f>
        <v>0</v>
      </c>
      <c r="F30" s="85">
        <f>+'Transacciones Activos y Pasivo '!F17</f>
        <v>0</v>
      </c>
      <c r="G30" s="85">
        <f>+'Transacciones Activos y Pasivo '!G17</f>
        <v>0</v>
      </c>
      <c r="H30" s="85">
        <f>+'Transacciones Activos y Pasivo '!H17</f>
        <v>0</v>
      </c>
      <c r="I30" s="85">
        <f>+'Transacciones Activos y Pasivo '!I17</f>
        <v>0</v>
      </c>
      <c r="J30" s="85">
        <f>+'Transacciones Activos y Pasivo '!J17</f>
        <v>0</v>
      </c>
      <c r="K30" s="85">
        <f>+'Transacciones Activos y Pasivo '!K17</f>
        <v>0</v>
      </c>
      <c r="L30" s="85">
        <f>+'Transacciones Activos y Pasivo '!L17</f>
        <v>0</v>
      </c>
      <c r="M30" s="85">
        <f>+'Transacciones Activos y Pasivo '!M17</f>
        <v>0</v>
      </c>
      <c r="N30" s="85">
        <f>+'Transacciones Activos y Pasivo '!N17</f>
        <v>0</v>
      </c>
      <c r="O30" s="85">
        <f>+'Transacciones Activos y Pasivo '!O17</f>
        <v>0</v>
      </c>
      <c r="P30" s="85">
        <f>+'Transacciones Activos y Pasivo '!P17</f>
        <v>0</v>
      </c>
      <c r="Q30" s="85">
        <f>+'Transacciones Activos y Pasivo '!Q17</f>
        <v>0</v>
      </c>
      <c r="R30" s="85">
        <f>+'Transacciones Activos y Pasivo '!R17</f>
        <v>0</v>
      </c>
      <c r="S30" s="85">
        <f>+'Transacciones Activos y Pasivo '!S17</f>
        <v>0</v>
      </c>
      <c r="T30" s="85">
        <f>+'Transacciones Activos y Pasivo '!T17</f>
        <v>0</v>
      </c>
      <c r="U30" s="85">
        <f>+'Transacciones Activos y Pasivo '!U17</f>
        <v>0</v>
      </c>
      <c r="V30" s="85">
        <f>+'Transacciones Activos y Pasivo '!V17</f>
        <v>0</v>
      </c>
      <c r="W30" s="85">
        <f>+'Transacciones Activos y Pasivo '!W17</f>
        <v>0</v>
      </c>
      <c r="X30" s="85">
        <f>+'Transacciones Activos y Pasivo '!X17</f>
        <v>0</v>
      </c>
      <c r="Y30" s="85">
        <f>+'Transacciones Activos y Pasivo '!Y17</f>
        <v>0</v>
      </c>
      <c r="Z30" s="85">
        <f>+'Transacciones Activos y Pasivo '!Z17</f>
        <v>0</v>
      </c>
      <c r="AA30" s="85">
        <f>+'Transacciones Activos y Pasivo '!AA17</f>
        <v>0</v>
      </c>
      <c r="AB30" s="85">
        <f>+'Transacciones Activos y Pasivo '!AB17</f>
        <v>0</v>
      </c>
      <c r="AC30" s="85">
        <f>+'Transacciones Activos y Pasivo '!AC17</f>
        <v>0</v>
      </c>
      <c r="AD30" s="85">
        <f>+'Transacciones Activos y Pasivo '!AD17</f>
        <v>0</v>
      </c>
      <c r="AE30" s="85">
        <f>+'Transacciones Activos y Pasivo '!AE17</f>
        <v>0</v>
      </c>
      <c r="AF30" s="85">
        <f>+'Transacciones Activos y Pasivo '!AF17</f>
        <v>0</v>
      </c>
      <c r="AG30" s="85">
        <f>+'Transacciones Activos y Pasivo '!AG17</f>
        <v>0</v>
      </c>
      <c r="AH30" s="85">
        <f>+'Transacciones Activos y Pasivo '!AH17</f>
        <v>0</v>
      </c>
      <c r="AI30" s="85">
        <f>+'Transacciones Activos y Pasivo '!AI17</f>
        <v>0</v>
      </c>
      <c r="AJ30" s="85">
        <f>+'Transacciones Activos y Pasivo '!AJ17</f>
        <v>0</v>
      </c>
      <c r="AK30" s="85">
        <f>+'Transacciones Activos y Pasivo '!AK17</f>
        <v>0</v>
      </c>
      <c r="AL30" s="85">
        <f>+'Transacciones Activos y Pasivo '!AL17</f>
        <v>0</v>
      </c>
      <c r="AM30" s="85">
        <f>+'Transacciones Activos y Pasivo '!AM17</f>
        <v>0</v>
      </c>
      <c r="AN30" s="85">
        <f>+'Transacciones Activos y Pasivo '!AN17</f>
        <v>0</v>
      </c>
      <c r="AO30" s="85">
        <f>+'Transacciones Activos y Pasivo '!AO17</f>
        <v>0</v>
      </c>
      <c r="AP30" s="85">
        <f>+'Transacciones Activos y Pasivo '!AP17</f>
        <v>0</v>
      </c>
      <c r="AQ30" s="85">
        <f>+'Transacciones Activos y Pasivo '!AQ17</f>
        <v>0</v>
      </c>
    </row>
    <row r="31" spans="2:43">
      <c r="B31" s="74" t="s">
        <v>70</v>
      </c>
      <c r="C31" s="63" t="s">
        <v>71</v>
      </c>
      <c r="D31" s="64" t="s">
        <v>27</v>
      </c>
      <c r="E31" s="68">
        <f>+E14+E26</f>
        <v>3269.5539755599984</v>
      </c>
      <c r="F31" s="68">
        <f t="shared" ref="F31:AN31" si="6">+F14+F26</f>
        <v>3866.4126472899998</v>
      </c>
      <c r="G31" s="68">
        <f t="shared" si="6"/>
        <v>3563.4797315999995</v>
      </c>
      <c r="H31" s="68">
        <f t="shared" si="6"/>
        <v>4230.3829888599994</v>
      </c>
      <c r="I31" s="68">
        <f t="shared" si="6"/>
        <v>3686.9723840699999</v>
      </c>
      <c r="J31" s="68">
        <f t="shared" si="6"/>
        <v>3618.2557238500003</v>
      </c>
      <c r="K31" s="68">
        <f t="shared" si="6"/>
        <v>4319.6256538899997</v>
      </c>
      <c r="L31" s="68">
        <f t="shared" si="6"/>
        <v>4690.2412285099999</v>
      </c>
      <c r="M31" s="68">
        <f t="shared" si="6"/>
        <v>3303.3993163399996</v>
      </c>
      <c r="N31" s="68">
        <f t="shared" si="6"/>
        <v>4068.9534998400004</v>
      </c>
      <c r="O31" s="68">
        <f t="shared" si="6"/>
        <v>4118.4237662899995</v>
      </c>
      <c r="P31" s="68">
        <f t="shared" si="6"/>
        <v>5308.4027785699991</v>
      </c>
      <c r="Q31" s="68">
        <f t="shared" si="6"/>
        <v>3635.2507968000004</v>
      </c>
      <c r="R31" s="68">
        <f t="shared" si="6"/>
        <v>5065.2657834399997</v>
      </c>
      <c r="S31" s="68">
        <f t="shared" si="6"/>
        <v>4218.1564553400003</v>
      </c>
      <c r="T31" s="68">
        <f t="shared" si="6"/>
        <v>5611.8242496899993</v>
      </c>
      <c r="U31" s="68">
        <f t="shared" si="6"/>
        <v>3872.1565195500007</v>
      </c>
      <c r="V31" s="68">
        <f t="shared" si="6"/>
        <v>5068.581548050005</v>
      </c>
      <c r="W31" s="68">
        <f t="shared" si="6"/>
        <v>4949.1421954400048</v>
      </c>
      <c r="X31" s="68">
        <f t="shared" si="6"/>
        <v>5564.1704928299932</v>
      </c>
      <c r="Y31" s="68">
        <f t="shared" si="6"/>
        <v>4621.8075614199997</v>
      </c>
      <c r="Z31" s="68">
        <f t="shared" si="6"/>
        <v>4555.9279799600035</v>
      </c>
      <c r="AA31" s="68">
        <f t="shared" si="6"/>
        <v>4811.2608150600072</v>
      </c>
      <c r="AB31" s="68">
        <f t="shared" si="6"/>
        <v>6095.9589299800027</v>
      </c>
      <c r="AC31" s="68">
        <f t="shared" si="6"/>
        <v>4923.7390496999997</v>
      </c>
      <c r="AD31" s="68">
        <f t="shared" si="6"/>
        <v>5674.2006864399964</v>
      </c>
      <c r="AE31" s="68">
        <f t="shared" si="6"/>
        <v>5762.1544912299887</v>
      </c>
      <c r="AF31" s="68">
        <f t="shared" si="6"/>
        <v>7795.0558363700056</v>
      </c>
      <c r="AG31" s="68">
        <f t="shared" si="6"/>
        <v>7080.3161440999993</v>
      </c>
      <c r="AH31" s="68">
        <f t="shared" si="6"/>
        <v>8015.279213329999</v>
      </c>
      <c r="AI31" s="68">
        <f t="shared" si="6"/>
        <v>7851.4099449100013</v>
      </c>
      <c r="AJ31" s="68">
        <f t="shared" si="6"/>
        <v>9440.3478738099984</v>
      </c>
      <c r="AK31" s="68">
        <f t="shared" si="6"/>
        <v>8435.9185060099881</v>
      </c>
      <c r="AL31" s="68">
        <f t="shared" si="6"/>
        <v>9453.0332001299739</v>
      </c>
      <c r="AM31" s="68">
        <f t="shared" si="6"/>
        <v>6744.7780221700004</v>
      </c>
      <c r="AN31" s="68">
        <f t="shared" si="6"/>
        <v>10959.934231040001</v>
      </c>
      <c r="AO31" s="68">
        <f t="shared" ref="AO31:AP31" si="7">+AO14+AO26</f>
        <v>7085.0690479399964</v>
      </c>
      <c r="AP31" s="68">
        <f t="shared" si="7"/>
        <v>4800.9864800700043</v>
      </c>
      <c r="AQ31" s="68">
        <f t="shared" ref="AQ31" si="8">+AQ14+AQ26</f>
        <v>7232.7881489699957</v>
      </c>
    </row>
    <row r="32" spans="2:43">
      <c r="B32" s="74" t="s">
        <v>72</v>
      </c>
      <c r="C32" s="63" t="s">
        <v>73</v>
      </c>
      <c r="D32" s="64" t="s">
        <v>27</v>
      </c>
      <c r="E32" s="68">
        <f>+E9-E14-E26</f>
        <v>1708.505713000003</v>
      </c>
      <c r="F32" s="68">
        <f t="shared" ref="F32:AN32" si="9">+F9-F14-F26</f>
        <v>1092.1048559999997</v>
      </c>
      <c r="G32" s="68">
        <f t="shared" si="9"/>
        <v>1287.6500230000011</v>
      </c>
      <c r="H32" s="68">
        <f t="shared" si="9"/>
        <v>513.56588500000043</v>
      </c>
      <c r="I32" s="68">
        <f t="shared" si="9"/>
        <v>1495.2436879999993</v>
      </c>
      <c r="J32" s="68">
        <f t="shared" si="9"/>
        <v>1187.5505319999984</v>
      </c>
      <c r="K32" s="68">
        <f t="shared" si="9"/>
        <v>466.9868720000004</v>
      </c>
      <c r="L32" s="68">
        <f t="shared" si="9"/>
        <v>323.67615200000046</v>
      </c>
      <c r="M32" s="68">
        <f t="shared" si="9"/>
        <v>1682.9199160000012</v>
      </c>
      <c r="N32" s="68">
        <f t="shared" si="9"/>
        <v>855.93478999999911</v>
      </c>
      <c r="O32" s="68">
        <f t="shared" si="9"/>
        <v>870.36125700000093</v>
      </c>
      <c r="P32" s="68">
        <f t="shared" si="9"/>
        <v>-251.26345699999911</v>
      </c>
      <c r="Q32" s="68">
        <f t="shared" si="9"/>
        <v>1523.2184599899997</v>
      </c>
      <c r="R32" s="68">
        <f t="shared" si="9"/>
        <v>610.47214838000014</v>
      </c>
      <c r="S32" s="68">
        <f t="shared" si="9"/>
        <v>751.52190965999978</v>
      </c>
      <c r="T32" s="68">
        <f t="shared" si="9"/>
        <v>-129.06508046999815</v>
      </c>
      <c r="U32" s="68">
        <f t="shared" si="9"/>
        <v>1657.5028517699975</v>
      </c>
      <c r="V32" s="68">
        <f t="shared" si="9"/>
        <v>601.66394349999496</v>
      </c>
      <c r="W32" s="68">
        <f t="shared" si="9"/>
        <v>712.9705594199952</v>
      </c>
      <c r="X32" s="68">
        <f t="shared" si="9"/>
        <v>-283.54109747999405</v>
      </c>
      <c r="Y32" s="68">
        <f t="shared" si="9"/>
        <v>1064.7218766100007</v>
      </c>
      <c r="Z32" s="68">
        <f t="shared" si="9"/>
        <v>650.88487182999597</v>
      </c>
      <c r="AA32" s="68">
        <f t="shared" si="9"/>
        <v>788.65000618999306</v>
      </c>
      <c r="AB32" s="68">
        <f t="shared" si="9"/>
        <v>527.54053290999786</v>
      </c>
      <c r="AC32" s="68">
        <f t="shared" si="9"/>
        <v>1389.1316225099961</v>
      </c>
      <c r="AD32" s="68">
        <f t="shared" si="9"/>
        <v>734.10230476000083</v>
      </c>
      <c r="AE32" s="68">
        <f t="shared" si="9"/>
        <v>860.65869619000978</v>
      </c>
      <c r="AF32" s="68">
        <f t="shared" si="9"/>
        <v>972.88494706999381</v>
      </c>
      <c r="AG32" s="68">
        <f t="shared" si="9"/>
        <v>607.38850827000147</v>
      </c>
      <c r="AH32" s="68">
        <f t="shared" si="9"/>
        <v>949.5279402200008</v>
      </c>
      <c r="AI32" s="68">
        <f t="shared" si="9"/>
        <v>342.36237612999912</v>
      </c>
      <c r="AJ32" s="68">
        <f t="shared" si="9"/>
        <v>145.05051728000171</v>
      </c>
      <c r="AK32" s="68">
        <f t="shared" si="9"/>
        <v>-697.11380566999787</v>
      </c>
      <c r="AL32" s="68">
        <f t="shared" si="9"/>
        <v>-1505.064752359986</v>
      </c>
      <c r="AM32" s="68">
        <f t="shared" si="9"/>
        <v>828.36606403999974</v>
      </c>
      <c r="AN32" s="68">
        <f t="shared" si="9"/>
        <v>-1633.8343892400094</v>
      </c>
      <c r="AO32" s="68">
        <f t="shared" ref="AO32:AP32" si="10">+AO9-AO14-AO26</f>
        <v>705.29173389000289</v>
      </c>
      <c r="AP32" s="68">
        <f t="shared" si="10"/>
        <v>2061.348003559995</v>
      </c>
      <c r="AQ32" s="68">
        <f t="shared" ref="AQ32" si="11">+AQ9-AQ14-AQ26</f>
        <v>872.09657058001403</v>
      </c>
    </row>
    <row r="33" spans="2:43">
      <c r="B33" s="75" t="s">
        <v>25</v>
      </c>
      <c r="C33" s="65" t="s">
        <v>74</v>
      </c>
      <c r="D33" s="60" t="s">
        <v>27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</row>
    <row r="34" spans="2:43">
      <c r="B34" s="24" t="s">
        <v>75</v>
      </c>
      <c r="C34" s="19" t="s">
        <v>76</v>
      </c>
      <c r="D34" s="16" t="s">
        <v>27</v>
      </c>
      <c r="E34" s="82">
        <f>+'Transacciones Activos y Pasivo '!E22</f>
        <v>232.83637892000101</v>
      </c>
      <c r="F34" s="82">
        <f>+'Transacciones Activos y Pasivo '!F22</f>
        <v>-71.167826750000302</v>
      </c>
      <c r="G34" s="82">
        <f>+'Transacciones Activos y Pasivo '!G22</f>
        <v>-108.90791824999999</v>
      </c>
      <c r="H34" s="82">
        <f>+'Transacciones Activos y Pasivo '!H22</f>
        <v>502.65613077999996</v>
      </c>
      <c r="I34" s="82">
        <f>+'Transacciones Activos y Pasivo '!I22</f>
        <v>231.85748692000101</v>
      </c>
      <c r="J34" s="82">
        <f>+'Transacciones Activos y Pasivo '!J22</f>
        <v>1792.4714135399997</v>
      </c>
      <c r="K34" s="82">
        <f>+'Transacciones Activos y Pasivo '!K22</f>
        <v>-359.80145324</v>
      </c>
      <c r="L34" s="82">
        <f>+'Transacciones Activos y Pasivo '!L22</f>
        <v>-417.21980777000005</v>
      </c>
      <c r="M34" s="82">
        <f>+'Transacciones Activos y Pasivo '!M22</f>
        <v>120.09458101000007</v>
      </c>
      <c r="N34" s="82">
        <f>+'Transacciones Activos y Pasivo '!N22</f>
        <v>475.02008861000024</v>
      </c>
      <c r="O34" s="82">
        <f>+'Transacciones Activos y Pasivo '!O22</f>
        <v>-455.74501021000003</v>
      </c>
      <c r="P34" s="82">
        <f>+'Transacciones Activos y Pasivo '!P22</f>
        <v>-520.06994977999966</v>
      </c>
      <c r="Q34" s="82">
        <f>+'Transacciones Activos y Pasivo '!Q22</f>
        <v>412.11882742999927</v>
      </c>
      <c r="R34" s="82">
        <f>+'Transacciones Activos y Pasivo '!R22</f>
        <v>-232.40838706999921</v>
      </c>
      <c r="S34" s="82">
        <f>+'Transacciones Activos y Pasivo '!S22</f>
        <v>835.39416162000009</v>
      </c>
      <c r="T34" s="82">
        <f>+'Transacciones Activos y Pasivo '!T22</f>
        <v>274.06141392999871</v>
      </c>
      <c r="U34" s="82">
        <f>+'Transacciones Activos y Pasivo '!U22</f>
        <v>-418.11129178999926</v>
      </c>
      <c r="V34" s="82">
        <f>+'Transacciones Activos y Pasivo '!V22</f>
        <v>349.70547514000043</v>
      </c>
      <c r="W34" s="82">
        <f>+'Transacciones Activos y Pasivo '!W22</f>
        <v>62.858210009999517</v>
      </c>
      <c r="X34" s="82">
        <f>+'Transacciones Activos y Pasivo '!X22</f>
        <v>-806.18672614000047</v>
      </c>
      <c r="Y34" s="82">
        <f>+'Transacciones Activos y Pasivo '!Y22</f>
        <v>461.25609104000034</v>
      </c>
      <c r="Z34" s="82">
        <f>+'Transacciones Activos y Pasivo '!Z22</f>
        <v>-13.008141339999854</v>
      </c>
      <c r="AA34" s="82">
        <f>+'Transacciones Activos y Pasivo '!AA22</f>
        <v>808.52476653000019</v>
      </c>
      <c r="AB34" s="82">
        <f>+'Transacciones Activos y Pasivo '!AB22</f>
        <v>-87.213956149999078</v>
      </c>
      <c r="AC34" s="82">
        <f>+'Transacciones Activos y Pasivo '!AC22</f>
        <v>-51.582516890001585</v>
      </c>
      <c r="AD34" s="82">
        <f>+'Transacciones Activos y Pasivo '!AD22</f>
        <v>2052.8393991500016</v>
      </c>
      <c r="AE34" s="82">
        <f>+'Transacciones Activos y Pasivo '!AE22</f>
        <v>954.26927562999879</v>
      </c>
      <c r="AF34" s="82">
        <f>+'Transacciones Activos y Pasivo '!AF22</f>
        <v>-3.4096820000000001</v>
      </c>
      <c r="AG34" s="82">
        <f>+'Transacciones Activos y Pasivo '!AG22</f>
        <v>-2023.5184067900009</v>
      </c>
      <c r="AH34" s="82">
        <f>+'Transacciones Activos y Pasivo '!AH22</f>
        <v>1083.8324160000004</v>
      </c>
      <c r="AI34" s="82">
        <f>+'Transacciones Activos y Pasivo '!AI22</f>
        <v>-965.64607100000092</v>
      </c>
      <c r="AJ34" s="82">
        <f>+'Transacciones Activos y Pasivo '!AJ22</f>
        <v>1978.9748259999994</v>
      </c>
      <c r="AK34" s="82">
        <f>+'Transacciones Activos y Pasivo '!AK22</f>
        <v>-180.9241949999996</v>
      </c>
      <c r="AL34" s="82">
        <f>+'Transacciones Activos y Pasivo '!AL22</f>
        <v>260.96305292419504</v>
      </c>
      <c r="AM34" s="82">
        <f>+'Transacciones Activos y Pasivo '!AM22</f>
        <v>1498.3256250758056</v>
      </c>
      <c r="AN34" s="82">
        <f>+'Transacciones Activos y Pasivo '!AN22</f>
        <v>-2611.2008440758073</v>
      </c>
      <c r="AO34" s="82">
        <f>+'Transacciones Activos y Pasivo '!AO22</f>
        <v>3162.6880430000001</v>
      </c>
      <c r="AP34" s="82">
        <f>+'Transacciones Activos y Pasivo '!AP22</f>
        <v>1327.905254</v>
      </c>
      <c r="AQ34" s="82">
        <f>+'Transacciones Activos y Pasivo '!AQ22</f>
        <v>-993.38826899999913</v>
      </c>
    </row>
    <row r="35" spans="2:43">
      <c r="B35" s="26" t="s">
        <v>77</v>
      </c>
      <c r="C35" s="20" t="s">
        <v>78</v>
      </c>
      <c r="D35" s="16" t="s">
        <v>27</v>
      </c>
      <c r="E35" s="85">
        <f>+'Transacciones Activos y Pasivo '!E31</f>
        <v>232.83637892000101</v>
      </c>
      <c r="F35" s="85">
        <f>+'Transacciones Activos y Pasivo '!F31</f>
        <v>-71.167826750000302</v>
      </c>
      <c r="G35" s="85">
        <f>+'Transacciones Activos y Pasivo '!G31</f>
        <v>-108.90791824999999</v>
      </c>
      <c r="H35" s="85">
        <f>+'Transacciones Activos y Pasivo '!H31</f>
        <v>502.65613077999996</v>
      </c>
      <c r="I35" s="85">
        <f>+'Transacciones Activos y Pasivo '!I31</f>
        <v>231.85748692000101</v>
      </c>
      <c r="J35" s="85">
        <f>+'Transacciones Activos y Pasivo '!J31</f>
        <v>1792.4714135399997</v>
      </c>
      <c r="K35" s="85">
        <f>+'Transacciones Activos y Pasivo '!K31</f>
        <v>-359.80145324</v>
      </c>
      <c r="L35" s="85">
        <f>+'Transacciones Activos y Pasivo '!L31</f>
        <v>-417.21980777000005</v>
      </c>
      <c r="M35" s="85">
        <f>+'Transacciones Activos y Pasivo '!M31</f>
        <v>120.09458101000007</v>
      </c>
      <c r="N35" s="85">
        <f>+'Transacciones Activos y Pasivo '!N31</f>
        <v>475.02008861000024</v>
      </c>
      <c r="O35" s="85">
        <f>+'Transacciones Activos y Pasivo '!O31</f>
        <v>-455.74501021000003</v>
      </c>
      <c r="P35" s="85">
        <f>+'Transacciones Activos y Pasivo '!P31</f>
        <v>-520.06994977999966</v>
      </c>
      <c r="Q35" s="85">
        <f>+'Transacciones Activos y Pasivo '!Q31</f>
        <v>412.11882742999927</v>
      </c>
      <c r="R35" s="85">
        <f>+'Transacciones Activos y Pasivo '!R31</f>
        <v>-232.40838706999921</v>
      </c>
      <c r="S35" s="85">
        <f>+'Transacciones Activos y Pasivo '!S31</f>
        <v>835.39416162000009</v>
      </c>
      <c r="T35" s="85">
        <f>+'Transacciones Activos y Pasivo '!T31</f>
        <v>274.06141392999871</v>
      </c>
      <c r="U35" s="85">
        <f>+'Transacciones Activos y Pasivo '!U31</f>
        <v>-418.11129178999926</v>
      </c>
      <c r="V35" s="85">
        <f>+'Transacciones Activos y Pasivo '!V31</f>
        <v>349.70547514000043</v>
      </c>
      <c r="W35" s="85">
        <f>+'Transacciones Activos y Pasivo '!W31</f>
        <v>62.858210009999517</v>
      </c>
      <c r="X35" s="85">
        <f>+'Transacciones Activos y Pasivo '!X31</f>
        <v>-806.18672614000047</v>
      </c>
      <c r="Y35" s="85">
        <f>+'Transacciones Activos y Pasivo '!Y31</f>
        <v>461.25609104000034</v>
      </c>
      <c r="Z35" s="85">
        <f>+'Transacciones Activos y Pasivo '!Z31</f>
        <v>-13.008141339999854</v>
      </c>
      <c r="AA35" s="85">
        <f>+'Transacciones Activos y Pasivo '!AA31</f>
        <v>808.52476653000019</v>
      </c>
      <c r="AB35" s="85">
        <f>+'Transacciones Activos y Pasivo '!AB31</f>
        <v>-87.213956149999078</v>
      </c>
      <c r="AC35" s="85">
        <f>+'Transacciones Activos y Pasivo '!AC31</f>
        <v>-51.582516890001585</v>
      </c>
      <c r="AD35" s="85">
        <f>+'Transacciones Activos y Pasivo '!AD31</f>
        <v>2052.8393991500016</v>
      </c>
      <c r="AE35" s="85">
        <f>+'Transacciones Activos y Pasivo '!AE31</f>
        <v>954.26927562999879</v>
      </c>
      <c r="AF35" s="85">
        <f>+'Transacciones Activos y Pasivo '!AF31</f>
        <v>-3.4096820000000001</v>
      </c>
      <c r="AG35" s="85">
        <f>+'Transacciones Activos y Pasivo '!AG31</f>
        <v>-2023.5184067900009</v>
      </c>
      <c r="AH35" s="85">
        <f>+'Transacciones Activos y Pasivo '!AH31</f>
        <v>1083.8324160000004</v>
      </c>
      <c r="AI35" s="85">
        <f>+'Transacciones Activos y Pasivo '!AI31</f>
        <v>-965.64607100000092</v>
      </c>
      <c r="AJ35" s="85">
        <f>+'Transacciones Activos y Pasivo '!AJ31</f>
        <v>1978.9748259999994</v>
      </c>
      <c r="AK35" s="85">
        <f>+'Transacciones Activos y Pasivo '!AK31</f>
        <v>-180.9241949999996</v>
      </c>
      <c r="AL35" s="85">
        <f>+'Transacciones Activos y Pasivo '!AL31</f>
        <v>260.96305292419504</v>
      </c>
      <c r="AM35" s="85">
        <f>+'Transacciones Activos y Pasivo '!AM31</f>
        <v>1498.3256250758056</v>
      </c>
      <c r="AN35" s="85">
        <f>+'Transacciones Activos y Pasivo '!AN31</f>
        <v>-2611.2008440758073</v>
      </c>
      <c r="AO35" s="85">
        <f>+'Transacciones Activos y Pasivo '!AO31</f>
        <v>3162.6880430000001</v>
      </c>
      <c r="AP35" s="85">
        <f>+'Transacciones Activos y Pasivo '!AP31</f>
        <v>1327.905254</v>
      </c>
      <c r="AQ35" s="85">
        <f>+'Transacciones Activos y Pasivo '!AQ31</f>
        <v>-993.38826899999913</v>
      </c>
    </row>
    <row r="36" spans="2:43">
      <c r="B36" s="26" t="s">
        <v>79</v>
      </c>
      <c r="C36" s="20" t="s">
        <v>80</v>
      </c>
      <c r="D36" s="16" t="s">
        <v>27</v>
      </c>
      <c r="E36" s="85">
        <f>+'Transacciones Activos y Pasivo '!E40</f>
        <v>0</v>
      </c>
      <c r="F36" s="85">
        <f>+'Transacciones Activos y Pasivo '!F40</f>
        <v>0</v>
      </c>
      <c r="G36" s="85">
        <f>+'Transacciones Activos y Pasivo '!G40</f>
        <v>0</v>
      </c>
      <c r="H36" s="85">
        <f>+'Transacciones Activos y Pasivo '!H40</f>
        <v>0</v>
      </c>
      <c r="I36" s="85">
        <f>+'Transacciones Activos y Pasivo '!I40</f>
        <v>0</v>
      </c>
      <c r="J36" s="85">
        <f>+'Transacciones Activos y Pasivo '!J40</f>
        <v>0</v>
      </c>
      <c r="K36" s="85">
        <f>+'Transacciones Activos y Pasivo '!K40</f>
        <v>0</v>
      </c>
      <c r="L36" s="85">
        <f>+'Transacciones Activos y Pasivo '!L40</f>
        <v>0</v>
      </c>
      <c r="M36" s="85">
        <f>+'Transacciones Activos y Pasivo '!M40</f>
        <v>0</v>
      </c>
      <c r="N36" s="85">
        <f>+'Transacciones Activos y Pasivo '!N40</f>
        <v>0</v>
      </c>
      <c r="O36" s="85">
        <f>+'Transacciones Activos y Pasivo '!O40</f>
        <v>0</v>
      </c>
      <c r="P36" s="85">
        <f>+'Transacciones Activos y Pasivo '!P40</f>
        <v>0</v>
      </c>
      <c r="Q36" s="85">
        <f>+'Transacciones Activos y Pasivo '!Q40</f>
        <v>0</v>
      </c>
      <c r="R36" s="85">
        <f>+'Transacciones Activos y Pasivo '!R40</f>
        <v>0</v>
      </c>
      <c r="S36" s="85">
        <f>+'Transacciones Activos y Pasivo '!S40</f>
        <v>0</v>
      </c>
      <c r="T36" s="85">
        <f>+'Transacciones Activos y Pasivo '!T40</f>
        <v>0</v>
      </c>
      <c r="U36" s="85">
        <f>+'Transacciones Activos y Pasivo '!U40</f>
        <v>0</v>
      </c>
      <c r="V36" s="85">
        <f>+'Transacciones Activos y Pasivo '!V40</f>
        <v>0</v>
      </c>
      <c r="W36" s="85">
        <f>+'Transacciones Activos y Pasivo '!W40</f>
        <v>0</v>
      </c>
      <c r="X36" s="85">
        <f>+'Transacciones Activos y Pasivo '!X40</f>
        <v>0</v>
      </c>
      <c r="Y36" s="85">
        <f>+'Transacciones Activos y Pasivo '!Y40</f>
        <v>0</v>
      </c>
      <c r="Z36" s="85">
        <f>+'Transacciones Activos y Pasivo '!Z40</f>
        <v>0</v>
      </c>
      <c r="AA36" s="85">
        <f>+'Transacciones Activos y Pasivo '!AA40</f>
        <v>0</v>
      </c>
      <c r="AB36" s="85">
        <f>+'Transacciones Activos y Pasivo '!AB40</f>
        <v>0</v>
      </c>
      <c r="AC36" s="85">
        <f>+'Transacciones Activos y Pasivo '!AC40</f>
        <v>0</v>
      </c>
      <c r="AD36" s="85">
        <f>+'Transacciones Activos y Pasivo '!AD40</f>
        <v>0</v>
      </c>
      <c r="AE36" s="85">
        <f>+'Transacciones Activos y Pasivo '!AE40</f>
        <v>0</v>
      </c>
      <c r="AF36" s="85">
        <f>+'Transacciones Activos y Pasivo '!AF40</f>
        <v>0</v>
      </c>
      <c r="AG36" s="85">
        <f>+'Transacciones Activos y Pasivo '!AG40</f>
        <v>0</v>
      </c>
      <c r="AH36" s="85">
        <f>+'Transacciones Activos y Pasivo '!AH40</f>
        <v>0</v>
      </c>
      <c r="AI36" s="85">
        <f>+'Transacciones Activos y Pasivo '!AI40</f>
        <v>0</v>
      </c>
      <c r="AJ36" s="85">
        <f>+'Transacciones Activos y Pasivo '!AJ40</f>
        <v>0</v>
      </c>
      <c r="AK36" s="85">
        <f>+'Transacciones Activos y Pasivo '!AK40</f>
        <v>0</v>
      </c>
      <c r="AL36" s="85">
        <f>+'Transacciones Activos y Pasivo '!AL40</f>
        <v>0</v>
      </c>
      <c r="AM36" s="85">
        <f>+'Transacciones Activos y Pasivo '!AM40</f>
        <v>0</v>
      </c>
      <c r="AN36" s="85">
        <f>+'Transacciones Activos y Pasivo '!AN40</f>
        <v>0</v>
      </c>
      <c r="AO36" s="85">
        <f>+'Transacciones Activos y Pasivo '!AO40</f>
        <v>0</v>
      </c>
      <c r="AP36" s="85">
        <f>+'Transacciones Activos y Pasivo '!AP40</f>
        <v>0</v>
      </c>
      <c r="AQ36" s="85">
        <f>+'Transacciones Activos y Pasivo '!AQ40</f>
        <v>0</v>
      </c>
    </row>
    <row r="37" spans="2:43">
      <c r="B37" s="24" t="s">
        <v>81</v>
      </c>
      <c r="C37" s="19" t="s">
        <v>82</v>
      </c>
      <c r="D37" s="16" t="s">
        <v>27</v>
      </c>
      <c r="E37" s="82">
        <f>+'Transacciones Activos y Pasivo '!E49</f>
        <v>-760.75808400000005</v>
      </c>
      <c r="F37" s="82">
        <f>+'Transacciones Activos y Pasivo '!F49</f>
        <v>-559.49935671000003</v>
      </c>
      <c r="G37" s="82">
        <f>+'Transacciones Activos y Pasivo '!G49</f>
        <v>-240.88788729000004</v>
      </c>
      <c r="H37" s="82">
        <f>+'Transacciones Activos y Pasivo '!H49</f>
        <v>129.25786199999985</v>
      </c>
      <c r="I37" s="82">
        <f>+'Transacciones Activos y Pasivo '!I49</f>
        <v>-860.44248900000002</v>
      </c>
      <c r="J37" s="82">
        <f>+'Transacciones Activos y Pasivo '!J49</f>
        <v>-509.67754899999989</v>
      </c>
      <c r="K37" s="82">
        <f>+'Transacciones Activos y Pasivo '!K49</f>
        <v>-247.35087766000015</v>
      </c>
      <c r="L37" s="82">
        <f>+'Transacciones Activos y Pasivo '!L49</f>
        <v>-13.395020340000158</v>
      </c>
      <c r="M37" s="82">
        <f>+'Transacciones Activos y Pasivo '!M49</f>
        <v>-850.09087696000006</v>
      </c>
      <c r="N37" s="82">
        <f>+'Transacciones Activos y Pasivo '!N49</f>
        <v>-412.24167266000001</v>
      </c>
      <c r="O37" s="82">
        <f>+'Transacciones Activos y Pasivo '!O49</f>
        <v>-299.71550472000013</v>
      </c>
      <c r="P37" s="82">
        <f>+'Transacciones Activos y Pasivo '!P49</f>
        <v>-73.491304929999785</v>
      </c>
      <c r="Q37" s="82">
        <f>+'Transacciones Activos y Pasivo '!Q49</f>
        <v>-1059.6297176900002</v>
      </c>
      <c r="R37" s="82">
        <f>+'Transacciones Activos y Pasivo '!R49</f>
        <v>-502.52404517000002</v>
      </c>
      <c r="S37" s="82">
        <f>+'Transacciones Activos y Pasivo '!S49</f>
        <v>-381.35297667999981</v>
      </c>
      <c r="T37" s="82">
        <f>+'Transacciones Activos y Pasivo '!T49</f>
        <v>134.22988536999978</v>
      </c>
      <c r="U37" s="82">
        <f>+'Transacciones Activos y Pasivo '!U49</f>
        <v>-899.84168333000036</v>
      </c>
      <c r="V37" s="82">
        <f>+'Transacciones Activos y Pasivo '!V49</f>
        <v>-865.09585591999974</v>
      </c>
      <c r="W37" s="82">
        <f>+'Transacciones Activos y Pasivo '!W49</f>
        <v>-520.21667149999985</v>
      </c>
      <c r="X37" s="82">
        <f>+'Transacciones Activos y Pasivo '!X49</f>
        <v>-164.52477625</v>
      </c>
      <c r="Y37" s="82">
        <f>+'Transacciones Activos y Pasivo '!Y49</f>
        <v>-1106.4630699199997</v>
      </c>
      <c r="Z37" s="82">
        <f>+'Transacciones Activos y Pasivo '!Z49</f>
        <v>-351.90434962999973</v>
      </c>
      <c r="AA37" s="82">
        <f>+'Transacciones Activos y Pasivo '!AA49</f>
        <v>-427.26845530999998</v>
      </c>
      <c r="AB37" s="82">
        <f>+'Transacciones Activos y Pasivo '!AB49</f>
        <v>-354.25566574999982</v>
      </c>
      <c r="AC37" s="82">
        <f>+'Transacciones Activos y Pasivo '!AC49</f>
        <v>-854.84084442999972</v>
      </c>
      <c r="AD37" s="82">
        <f>+'Transacciones Activos y Pasivo '!AD49</f>
        <v>-336.81022959000001</v>
      </c>
      <c r="AE37" s="82">
        <f>+'Transacciones Activos y Pasivo '!AE49</f>
        <v>-269.85523209999968</v>
      </c>
      <c r="AF37" s="82">
        <f>+'Transacciones Activos y Pasivo '!AF49</f>
        <v>-217.50221929</v>
      </c>
      <c r="AG37" s="82">
        <f>+'Transacciones Activos y Pasivo '!AG49</f>
        <v>-948.60813954000037</v>
      </c>
      <c r="AH37" s="82">
        <f>+'Transacciones Activos y Pasivo '!AH49</f>
        <v>-461.12804700999988</v>
      </c>
      <c r="AI37" s="82">
        <f>+'Transacciones Activos y Pasivo '!AI49</f>
        <v>-285.95903568999995</v>
      </c>
      <c r="AJ37" s="82">
        <f>+'Transacciones Activos y Pasivo '!AJ49</f>
        <v>-228.03971299</v>
      </c>
      <c r="AK37" s="82">
        <f>+'Transacciones Activos y Pasivo '!AK49</f>
        <v>-1.707563369999999</v>
      </c>
      <c r="AL37" s="82">
        <f>+'Transacciones Activos y Pasivo '!AL49</f>
        <v>-5.4466640124366297</v>
      </c>
      <c r="AM37" s="82">
        <f>+'Transacciones Activos y Pasivo '!AM49</f>
        <v>-3.8806773675633717</v>
      </c>
      <c r="AN37" s="82">
        <f>+'Transacciones Activos y Pasivo '!AN49</f>
        <v>-8.960853032436626</v>
      </c>
      <c r="AO37" s="82">
        <f>+'Transacciones Activos y Pasivo '!AO49</f>
        <v>-3.2698349999999992</v>
      </c>
      <c r="AP37" s="82">
        <f>+'Transacciones Activos y Pasivo '!AP49</f>
        <v>-1.1725969999999999</v>
      </c>
      <c r="AQ37" s="82">
        <f>+'Transacciones Activos y Pasivo '!AQ49</f>
        <v>6.9844850000000012</v>
      </c>
    </row>
    <row r="38" spans="2:43">
      <c r="B38" s="26" t="s">
        <v>83</v>
      </c>
      <c r="C38" s="20" t="s">
        <v>84</v>
      </c>
      <c r="D38" s="16" t="s">
        <v>27</v>
      </c>
      <c r="E38" s="85">
        <f>+'Transacciones Activos y Pasivo '!E63</f>
        <v>-760.75808400000005</v>
      </c>
      <c r="F38" s="85">
        <f>+'Transacciones Activos y Pasivo '!F63</f>
        <v>-559.49935671000003</v>
      </c>
      <c r="G38" s="85">
        <f>+'Transacciones Activos y Pasivo '!G63</f>
        <v>-240.88788729000004</v>
      </c>
      <c r="H38" s="85">
        <f>+'Transacciones Activos y Pasivo '!H63</f>
        <v>129.25786199999985</v>
      </c>
      <c r="I38" s="85">
        <f>+'Transacciones Activos y Pasivo '!I63</f>
        <v>-860.44248900000002</v>
      </c>
      <c r="J38" s="85">
        <f>+'Transacciones Activos y Pasivo '!J63</f>
        <v>-509.67754899999989</v>
      </c>
      <c r="K38" s="85">
        <f>+'Transacciones Activos y Pasivo '!K63</f>
        <v>-247.35087766000015</v>
      </c>
      <c r="L38" s="85">
        <f>+'Transacciones Activos y Pasivo '!L63</f>
        <v>-13.395020340000158</v>
      </c>
      <c r="M38" s="85">
        <f>+'Transacciones Activos y Pasivo '!M63</f>
        <v>-850.09087696000006</v>
      </c>
      <c r="N38" s="85">
        <f>+'Transacciones Activos y Pasivo '!N63</f>
        <v>-412.24167266000001</v>
      </c>
      <c r="O38" s="85">
        <f>+'Transacciones Activos y Pasivo '!O63</f>
        <v>-299.71550472000013</v>
      </c>
      <c r="P38" s="85">
        <f>+'Transacciones Activos y Pasivo '!P63</f>
        <v>-73.491304929999785</v>
      </c>
      <c r="Q38" s="85">
        <f>+'Transacciones Activos y Pasivo '!Q63</f>
        <v>-1059.6297176900002</v>
      </c>
      <c r="R38" s="85">
        <f>+'Transacciones Activos y Pasivo '!R63</f>
        <v>-502.52404517000002</v>
      </c>
      <c r="S38" s="85">
        <f>+'Transacciones Activos y Pasivo '!S63</f>
        <v>-381.35297667999981</v>
      </c>
      <c r="T38" s="85">
        <f>+'Transacciones Activos y Pasivo '!T63</f>
        <v>134.22988536999978</v>
      </c>
      <c r="U38" s="85">
        <f>+'Transacciones Activos y Pasivo '!U63</f>
        <v>-899.84168333000036</v>
      </c>
      <c r="V38" s="85">
        <f>+'Transacciones Activos y Pasivo '!V63</f>
        <v>-865.09585591999974</v>
      </c>
      <c r="W38" s="85">
        <f>+'Transacciones Activos y Pasivo '!W63</f>
        <v>-520.21667149999985</v>
      </c>
      <c r="X38" s="85">
        <f>+'Transacciones Activos y Pasivo '!X63</f>
        <v>-164.52477625</v>
      </c>
      <c r="Y38" s="85">
        <f>+'Transacciones Activos y Pasivo '!Y63</f>
        <v>-1106.4630699199997</v>
      </c>
      <c r="Z38" s="85">
        <f>+'Transacciones Activos y Pasivo '!Z63</f>
        <v>-351.90434962999973</v>
      </c>
      <c r="AA38" s="85">
        <f>+'Transacciones Activos y Pasivo '!AA63</f>
        <v>-427.26845530999998</v>
      </c>
      <c r="AB38" s="85">
        <f>+'Transacciones Activos y Pasivo '!AB63</f>
        <v>-354.25566574999982</v>
      </c>
      <c r="AC38" s="85">
        <f>+'Transacciones Activos y Pasivo '!AC63</f>
        <v>-854.84084442999972</v>
      </c>
      <c r="AD38" s="85">
        <f>+'Transacciones Activos y Pasivo '!AD63</f>
        <v>-336.81022959000001</v>
      </c>
      <c r="AE38" s="85">
        <f>+'Transacciones Activos y Pasivo '!AE63</f>
        <v>-269.85523209999968</v>
      </c>
      <c r="AF38" s="85">
        <f>+'Transacciones Activos y Pasivo '!AF63</f>
        <v>-217.50221929</v>
      </c>
      <c r="AG38" s="85">
        <f>+'Transacciones Activos y Pasivo '!AG63</f>
        <v>-948.60813954000037</v>
      </c>
      <c r="AH38" s="85">
        <f>+'Transacciones Activos y Pasivo '!AH63</f>
        <v>-461.12804700999988</v>
      </c>
      <c r="AI38" s="85">
        <f>+'Transacciones Activos y Pasivo '!AI63</f>
        <v>-285.95903568999995</v>
      </c>
      <c r="AJ38" s="85">
        <f>+'Transacciones Activos y Pasivo '!AJ63</f>
        <v>-228.03971299</v>
      </c>
      <c r="AK38" s="85">
        <f>+'Transacciones Activos y Pasivo '!AK63</f>
        <v>-1.707563369999999</v>
      </c>
      <c r="AL38" s="85">
        <f>+'Transacciones Activos y Pasivo '!AL63</f>
        <v>-5.4466640124366297</v>
      </c>
      <c r="AM38" s="85">
        <f>+'Transacciones Activos y Pasivo '!AM63</f>
        <v>-3.8806773675633717</v>
      </c>
      <c r="AN38" s="85">
        <f>+'Transacciones Activos y Pasivo '!AN63</f>
        <v>-8.960853032436626</v>
      </c>
      <c r="AO38" s="85">
        <f>+'Transacciones Activos y Pasivo '!AO63</f>
        <v>-3.2698349999999992</v>
      </c>
      <c r="AP38" s="85">
        <f>+'Transacciones Activos y Pasivo '!AP63</f>
        <v>-1.1725969999999999</v>
      </c>
      <c r="AQ38" s="85">
        <f>+'Transacciones Activos y Pasivo '!AQ63</f>
        <v>6.9844850000000012</v>
      </c>
    </row>
    <row r="39" spans="2:43">
      <c r="B39" s="26" t="s">
        <v>85</v>
      </c>
      <c r="C39" s="20" t="s">
        <v>86</v>
      </c>
      <c r="D39" s="16" t="s">
        <v>27</v>
      </c>
      <c r="E39" s="85">
        <f>+'Transacciones Activos y Pasivo '!E71</f>
        <v>0</v>
      </c>
      <c r="F39" s="85">
        <f>+'Transacciones Activos y Pasivo '!F71</f>
        <v>0</v>
      </c>
      <c r="G39" s="85">
        <f>+'Transacciones Activos y Pasivo '!G71</f>
        <v>0</v>
      </c>
      <c r="H39" s="85">
        <f>+'Transacciones Activos y Pasivo '!H71</f>
        <v>0</v>
      </c>
      <c r="I39" s="85">
        <f>+'Transacciones Activos y Pasivo '!I71</f>
        <v>0</v>
      </c>
      <c r="J39" s="85">
        <f>+'Transacciones Activos y Pasivo '!J71</f>
        <v>0</v>
      </c>
      <c r="K39" s="85">
        <f>+'Transacciones Activos y Pasivo '!K71</f>
        <v>0</v>
      </c>
      <c r="L39" s="85">
        <f>+'Transacciones Activos y Pasivo '!L71</f>
        <v>0</v>
      </c>
      <c r="M39" s="85">
        <f>+'Transacciones Activos y Pasivo '!M71</f>
        <v>0</v>
      </c>
      <c r="N39" s="85">
        <f>+'Transacciones Activos y Pasivo '!N71</f>
        <v>0</v>
      </c>
      <c r="O39" s="85">
        <f>+'Transacciones Activos y Pasivo '!O71</f>
        <v>0</v>
      </c>
      <c r="P39" s="85">
        <f>+'Transacciones Activos y Pasivo '!P71</f>
        <v>0</v>
      </c>
      <c r="Q39" s="85">
        <f>+'Transacciones Activos y Pasivo '!Q71</f>
        <v>0</v>
      </c>
      <c r="R39" s="85">
        <f>+'Transacciones Activos y Pasivo '!R71</f>
        <v>0</v>
      </c>
      <c r="S39" s="85">
        <f>+'Transacciones Activos y Pasivo '!S71</f>
        <v>0</v>
      </c>
      <c r="T39" s="85">
        <f>+'Transacciones Activos y Pasivo '!T71</f>
        <v>0</v>
      </c>
      <c r="U39" s="85">
        <f>+'Transacciones Activos y Pasivo '!U71</f>
        <v>0</v>
      </c>
      <c r="V39" s="85">
        <f>+'Transacciones Activos y Pasivo '!V71</f>
        <v>0</v>
      </c>
      <c r="W39" s="85">
        <f>+'Transacciones Activos y Pasivo '!W71</f>
        <v>0</v>
      </c>
      <c r="X39" s="85">
        <f>+'Transacciones Activos y Pasivo '!X71</f>
        <v>0</v>
      </c>
      <c r="Y39" s="85">
        <f>+'Transacciones Activos y Pasivo '!Y71</f>
        <v>0</v>
      </c>
      <c r="Z39" s="85">
        <f>+'Transacciones Activos y Pasivo '!Z71</f>
        <v>0</v>
      </c>
      <c r="AA39" s="85">
        <f>+'Transacciones Activos y Pasivo '!AA71</f>
        <v>0</v>
      </c>
      <c r="AB39" s="85">
        <f>+'Transacciones Activos y Pasivo '!AB71</f>
        <v>0</v>
      </c>
      <c r="AC39" s="85">
        <f>+'Transacciones Activos y Pasivo '!AC71</f>
        <v>0</v>
      </c>
      <c r="AD39" s="85">
        <f>+'Transacciones Activos y Pasivo '!AD71</f>
        <v>0</v>
      </c>
      <c r="AE39" s="85">
        <f>+'Transacciones Activos y Pasivo '!AE71</f>
        <v>0</v>
      </c>
      <c r="AF39" s="85">
        <f>+'Transacciones Activos y Pasivo '!AF71</f>
        <v>0</v>
      </c>
      <c r="AG39" s="85">
        <f>+'Transacciones Activos y Pasivo '!AG71</f>
        <v>0</v>
      </c>
      <c r="AH39" s="85">
        <f>+'Transacciones Activos y Pasivo '!AH71</f>
        <v>0</v>
      </c>
      <c r="AI39" s="85">
        <f>+'Transacciones Activos y Pasivo '!AI71</f>
        <v>0</v>
      </c>
      <c r="AJ39" s="85">
        <f>+'Transacciones Activos y Pasivo '!AJ71</f>
        <v>0</v>
      </c>
      <c r="AK39" s="85">
        <f>+'Transacciones Activos y Pasivo '!AK71</f>
        <v>0</v>
      </c>
      <c r="AL39" s="85">
        <f>+'Transacciones Activos y Pasivo '!AL71</f>
        <v>0</v>
      </c>
      <c r="AM39" s="85">
        <f>+'Transacciones Activos y Pasivo '!AM71</f>
        <v>0</v>
      </c>
      <c r="AN39" s="85">
        <f>+'Transacciones Activos y Pasivo '!AN71</f>
        <v>0</v>
      </c>
      <c r="AO39" s="85">
        <f>+'Transacciones Activos y Pasivo '!AO71</f>
        <v>0</v>
      </c>
      <c r="AP39" s="85">
        <f>+'Transacciones Activos y Pasivo '!AP71</f>
        <v>0</v>
      </c>
      <c r="AQ39" s="85">
        <f>+'Transacciones Activos y Pasivo '!AQ71</f>
        <v>0</v>
      </c>
    </row>
    <row r="40" spans="2:43">
      <c r="B40" s="26"/>
      <c r="C40" s="20"/>
      <c r="D40" s="16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</row>
    <row r="41" spans="2:43">
      <c r="B41" s="24" t="s">
        <v>25</v>
      </c>
      <c r="C41" s="19" t="s">
        <v>89</v>
      </c>
      <c r="D41" s="16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</row>
    <row r="42" spans="2:43">
      <c r="B42" s="26" t="s">
        <v>90</v>
      </c>
      <c r="C42" s="20" t="s">
        <v>91</v>
      </c>
      <c r="D42" s="16" t="s">
        <v>27</v>
      </c>
      <c r="E42" s="85">
        <f>+E14-E17</f>
        <v>2548.6183085599987</v>
      </c>
      <c r="F42" s="85">
        <f t="shared" ref="F42:AN42" si="12">+F14-F17</f>
        <v>2947.41590529</v>
      </c>
      <c r="G42" s="85">
        <f t="shared" si="12"/>
        <v>2783.7760965999996</v>
      </c>
      <c r="H42" s="85">
        <f t="shared" si="12"/>
        <v>3299.9748568599998</v>
      </c>
      <c r="I42" s="85">
        <f t="shared" si="12"/>
        <v>2952.9250180700001</v>
      </c>
      <c r="J42" s="85">
        <f t="shared" si="12"/>
        <v>2605.1866648500004</v>
      </c>
      <c r="K42" s="85">
        <f t="shared" si="12"/>
        <v>3517.2169268899997</v>
      </c>
      <c r="L42" s="85">
        <f t="shared" si="12"/>
        <v>3708.2176205100004</v>
      </c>
      <c r="M42" s="85">
        <f t="shared" si="12"/>
        <v>2514.1315303399997</v>
      </c>
      <c r="N42" s="85">
        <f t="shared" si="12"/>
        <v>3076.4819618400006</v>
      </c>
      <c r="O42" s="85">
        <f t="shared" si="12"/>
        <v>3113.11157529</v>
      </c>
      <c r="P42" s="85">
        <f t="shared" si="12"/>
        <v>3679.4596905699991</v>
      </c>
      <c r="Q42" s="85">
        <f t="shared" si="12"/>
        <v>2806.0151272500007</v>
      </c>
      <c r="R42" s="85">
        <f t="shared" si="12"/>
        <v>4037.7002469899999</v>
      </c>
      <c r="S42" s="85">
        <f t="shared" si="12"/>
        <v>4021.61369423</v>
      </c>
      <c r="T42" s="85">
        <f t="shared" si="12"/>
        <v>5537.7981625799994</v>
      </c>
      <c r="U42" s="85">
        <f t="shared" si="12"/>
        <v>2826.9435149299998</v>
      </c>
      <c r="V42" s="85">
        <f t="shared" si="12"/>
        <v>3540.8308582900058</v>
      </c>
      <c r="W42" s="85">
        <f t="shared" si="12"/>
        <v>3376.4622927500045</v>
      </c>
      <c r="X42" s="85">
        <f t="shared" si="12"/>
        <v>3937.7400289399966</v>
      </c>
      <c r="Y42" s="85">
        <f t="shared" si="12"/>
        <v>3457.5242949099998</v>
      </c>
      <c r="Z42" s="85">
        <f t="shared" si="12"/>
        <v>3557.8595193400024</v>
      </c>
      <c r="AA42" s="85">
        <f t="shared" si="12"/>
        <v>3523.534602640008</v>
      </c>
      <c r="AB42" s="85">
        <f t="shared" si="12"/>
        <v>4552.8870386100034</v>
      </c>
      <c r="AC42" s="85">
        <f t="shared" si="12"/>
        <v>3611.589195980001</v>
      </c>
      <c r="AD42" s="85">
        <f t="shared" si="12"/>
        <v>3948.9314853799992</v>
      </c>
      <c r="AE42" s="85">
        <f t="shared" si="12"/>
        <v>3827.3800789699908</v>
      </c>
      <c r="AF42" s="85">
        <f t="shared" si="12"/>
        <v>5331.5107830200068</v>
      </c>
      <c r="AG42" s="85">
        <f t="shared" si="12"/>
        <v>5125.0680070299995</v>
      </c>
      <c r="AH42" s="85">
        <f t="shared" si="12"/>
        <v>4738.8217266799993</v>
      </c>
      <c r="AI42" s="85">
        <f t="shared" si="12"/>
        <v>4616.1840450600012</v>
      </c>
      <c r="AJ42" s="85">
        <f t="shared" si="12"/>
        <v>5671.0113660599991</v>
      </c>
      <c r="AK42" s="85">
        <f t="shared" si="12"/>
        <v>6263.0542002599896</v>
      </c>
      <c r="AL42" s="85">
        <f t="shared" si="12"/>
        <v>6794.1408369199798</v>
      </c>
      <c r="AM42" s="85">
        <f t="shared" si="12"/>
        <v>5735.8048761200007</v>
      </c>
      <c r="AN42" s="85">
        <f t="shared" si="12"/>
        <v>7190.5977232900004</v>
      </c>
      <c r="AO42" s="85">
        <f t="shared" ref="AO42:AP42" si="13">+AO14-AO17</f>
        <v>4709.2523173099999</v>
      </c>
      <c r="AP42" s="85">
        <f t="shared" si="13"/>
        <v>4378.4790418900038</v>
      </c>
      <c r="AQ42" s="85">
        <f t="shared" ref="AQ42" si="14">+AQ14-AQ17</f>
        <v>4925.692262900001</v>
      </c>
    </row>
    <row r="43" spans="2:43">
      <c r="B43" s="26" t="s">
        <v>92</v>
      </c>
      <c r="C43" s="20" t="s">
        <v>93</v>
      </c>
      <c r="D43" s="16" t="s">
        <v>27</v>
      </c>
      <c r="E43" s="85">
        <f>+E26+E17</f>
        <v>720.93566699999997</v>
      </c>
      <c r="F43" s="85">
        <f t="shared" ref="F43:AN43" si="15">+F26+F17</f>
        <v>918.99674200000004</v>
      </c>
      <c r="G43" s="85">
        <f t="shared" si="15"/>
        <v>779.70363499999996</v>
      </c>
      <c r="H43" s="85">
        <f t="shared" si="15"/>
        <v>930.40813200000002</v>
      </c>
      <c r="I43" s="85">
        <f t="shared" si="15"/>
        <v>734.04736600000001</v>
      </c>
      <c r="J43" s="85">
        <f t="shared" si="15"/>
        <v>1013.069059</v>
      </c>
      <c r="K43" s="85">
        <f t="shared" si="15"/>
        <v>802.408727</v>
      </c>
      <c r="L43" s="85">
        <f t="shared" si="15"/>
        <v>982.02360799999997</v>
      </c>
      <c r="M43" s="85">
        <f t="shared" si="15"/>
        <v>789.267786</v>
      </c>
      <c r="N43" s="85">
        <f t="shared" si="15"/>
        <v>992.47153800000001</v>
      </c>
      <c r="O43" s="85">
        <f t="shared" si="15"/>
        <v>1005.312191</v>
      </c>
      <c r="P43" s="85">
        <f t="shared" si="15"/>
        <v>1628.943088</v>
      </c>
      <c r="Q43" s="85">
        <f t="shared" si="15"/>
        <v>829.2356695499999</v>
      </c>
      <c r="R43" s="85">
        <f t="shared" si="15"/>
        <v>1027.5655364500001</v>
      </c>
      <c r="S43" s="85">
        <f t="shared" si="15"/>
        <v>196.54276110999999</v>
      </c>
      <c r="T43" s="85">
        <f t="shared" si="15"/>
        <v>74.02608711000002</v>
      </c>
      <c r="U43" s="85">
        <f t="shared" si="15"/>
        <v>1045.2130046200009</v>
      </c>
      <c r="V43" s="85">
        <f t="shared" si="15"/>
        <v>1527.7506897599994</v>
      </c>
      <c r="W43" s="85">
        <f t="shared" si="15"/>
        <v>1572.6799026900001</v>
      </c>
      <c r="X43" s="85">
        <f t="shared" si="15"/>
        <v>1626.4304638899964</v>
      </c>
      <c r="Y43" s="85">
        <f t="shared" si="15"/>
        <v>1164.2832665099997</v>
      </c>
      <c r="Z43" s="85">
        <f t="shared" si="15"/>
        <v>998.06846062000113</v>
      </c>
      <c r="AA43" s="85">
        <f t="shared" si="15"/>
        <v>1287.7262124199995</v>
      </c>
      <c r="AB43" s="85">
        <f t="shared" si="15"/>
        <v>1543.0718913699991</v>
      </c>
      <c r="AC43" s="85">
        <f t="shared" si="15"/>
        <v>1312.1498537199989</v>
      </c>
      <c r="AD43" s="85">
        <f t="shared" si="15"/>
        <v>1725.2692010599974</v>
      </c>
      <c r="AE43" s="85">
        <f t="shared" si="15"/>
        <v>1934.7744122599984</v>
      </c>
      <c r="AF43" s="85">
        <f t="shared" si="15"/>
        <v>2463.5450533499984</v>
      </c>
      <c r="AG43" s="85">
        <f t="shared" si="15"/>
        <v>1955.24813707</v>
      </c>
      <c r="AH43" s="85">
        <f t="shared" si="15"/>
        <v>3276.4574866500002</v>
      </c>
      <c r="AI43" s="85">
        <f t="shared" si="15"/>
        <v>3235.2258998499997</v>
      </c>
      <c r="AJ43" s="85">
        <f t="shared" si="15"/>
        <v>3769.3365077499998</v>
      </c>
      <c r="AK43" s="85">
        <f t="shared" si="15"/>
        <v>2172.864305749998</v>
      </c>
      <c r="AL43" s="85">
        <f t="shared" si="15"/>
        <v>2658.8923632099936</v>
      </c>
      <c r="AM43" s="85">
        <f t="shared" si="15"/>
        <v>1008.9731460499994</v>
      </c>
      <c r="AN43" s="85">
        <f t="shared" si="15"/>
        <v>3769.3365077499998</v>
      </c>
      <c r="AO43" s="85">
        <f t="shared" ref="AO43:AP43" si="16">+AO26+AO17</f>
        <v>2375.816730629997</v>
      </c>
      <c r="AP43" s="85">
        <f t="shared" si="16"/>
        <v>422.50743818000024</v>
      </c>
      <c r="AQ43" s="85">
        <f t="shared" ref="AQ43" si="17">+AQ26+AQ17</f>
        <v>2307.0958860699952</v>
      </c>
    </row>
    <row r="44" spans="2:43">
      <c r="B44" s="26" t="s">
        <v>94</v>
      </c>
      <c r="C44" s="20" t="s">
        <v>95</v>
      </c>
      <c r="D44" s="16" t="s">
        <v>27</v>
      </c>
      <c r="E44" s="85">
        <f>+'Transacciones Activos y Pasivo '!E33+'Transacciones Activos y Pasivo '!E42</f>
        <v>232.324676920001</v>
      </c>
      <c r="F44" s="85">
        <f>+'Transacciones Activos y Pasivo '!F33+'Transacciones Activos y Pasivo '!F42</f>
        <v>-71.422685750000298</v>
      </c>
      <c r="G44" s="85">
        <f>+'Transacciones Activos y Pasivo '!G33+'Transacciones Activos y Pasivo '!G42</f>
        <v>-109.29180425</v>
      </c>
      <c r="H44" s="85">
        <f>+'Transacciones Activos y Pasivo '!H33+'Transacciones Activos y Pasivo '!H42</f>
        <v>503.27036577999996</v>
      </c>
      <c r="I44" s="85">
        <f>+'Transacciones Activos y Pasivo '!I33+'Transacciones Activos y Pasivo '!I42</f>
        <v>232.324676920001</v>
      </c>
      <c r="J44" s="85">
        <f>+'Transacciones Activos y Pasivo '!J33+'Transacciones Activos y Pasivo '!J42</f>
        <v>1792.4821635399996</v>
      </c>
      <c r="K44" s="85">
        <f>+'Transacciones Activos y Pasivo '!K33+'Transacciones Activos y Pasivo '!K42</f>
        <v>-359.80145324</v>
      </c>
      <c r="L44" s="85">
        <f>+'Transacciones Activos y Pasivo '!L33+'Transacciones Activos y Pasivo '!L42</f>
        <v>-417.21980777000005</v>
      </c>
      <c r="M44" s="85">
        <f>+'Transacciones Activos y Pasivo '!M33+'Transacciones Activos y Pasivo '!M42</f>
        <v>120.61633101000007</v>
      </c>
      <c r="N44" s="85">
        <f>+'Transacciones Activos y Pasivo '!N33+'Transacciones Activos y Pasivo '!N42</f>
        <v>487.92732761000025</v>
      </c>
      <c r="O44" s="85">
        <f>+'Transacciones Activos y Pasivo '!O33+'Transacciones Activos y Pasivo '!O42</f>
        <v>-455.74181021000004</v>
      </c>
      <c r="P44" s="85">
        <f>+'Transacciones Activos y Pasivo '!P33+'Transacciones Activos y Pasivo '!P42</f>
        <v>-520.06994977999966</v>
      </c>
      <c r="Q44" s="85">
        <f>+'Transacciones Activos y Pasivo '!Q33+'Transacciones Activos y Pasivo '!Q42</f>
        <v>412.45416142999926</v>
      </c>
      <c r="R44" s="85">
        <f>+'Transacciones Activos y Pasivo '!R33+'Transacciones Activos y Pasivo '!R42</f>
        <v>-227.94710706999922</v>
      </c>
      <c r="S44" s="85">
        <f>+'Transacciones Activos y Pasivo '!S33+'Transacciones Activos y Pasivo '!S42</f>
        <v>835.71567662000007</v>
      </c>
      <c r="T44" s="85">
        <f>+'Transacciones Activos y Pasivo '!T33+'Transacciones Activos y Pasivo '!T42</f>
        <v>274.06141392999871</v>
      </c>
      <c r="U44" s="85">
        <f>+'Transacciones Activos y Pasivo '!U33+'Transacciones Activos y Pasivo '!U42</f>
        <v>-416.88328178999927</v>
      </c>
      <c r="V44" s="85">
        <f>+'Transacciones Activos y Pasivo '!V33+'Transacciones Activos y Pasivo '!V42</f>
        <v>349.91220329000043</v>
      </c>
      <c r="W44" s="85">
        <f>+'Transacciones Activos y Pasivo '!W33+'Transacciones Activos y Pasivo '!W42</f>
        <v>62.859210009999515</v>
      </c>
      <c r="X44" s="85">
        <f>+'Transacciones Activos y Pasivo '!X33+'Transacciones Activos y Pasivo '!X42</f>
        <v>-805.13152614000046</v>
      </c>
      <c r="Y44" s="85">
        <f>+'Transacciones Activos y Pasivo '!Y33+'Transacciones Activos y Pasivo '!Y42</f>
        <v>461.26424104000034</v>
      </c>
      <c r="Z44" s="85">
        <f>+'Transacciones Activos y Pasivo '!Z33+'Transacciones Activos y Pasivo '!Z42</f>
        <v>-10.425088439999854</v>
      </c>
      <c r="AA44" s="85">
        <f>+'Transacciones Activos y Pasivo '!AA33+'Transacciones Activos y Pasivo '!AA42</f>
        <v>809.4672175300002</v>
      </c>
      <c r="AB44" s="85">
        <f>+'Transacciones Activos y Pasivo '!AB33+'Transacciones Activos y Pasivo '!AB42</f>
        <v>-86.306656149999071</v>
      </c>
      <c r="AC44" s="85">
        <f>+'Transacciones Activos y Pasivo '!AC33+'Transacciones Activos y Pasivo '!AC42</f>
        <v>-41.929857890001585</v>
      </c>
      <c r="AD44" s="85">
        <f>+'Transacciones Activos y Pasivo '!AD33+'Transacciones Activos y Pasivo '!AD42</f>
        <v>2055.3345421500017</v>
      </c>
      <c r="AE44" s="85">
        <f>+'Transacciones Activos y Pasivo '!AE33+'Transacciones Activos y Pasivo '!AE42</f>
        <v>955.83310062999874</v>
      </c>
      <c r="AF44" s="85">
        <f>+'Transacciones Activos y Pasivo '!AF33+'Transacciones Activos y Pasivo '!AF42</f>
        <v>0</v>
      </c>
      <c r="AG44" s="85">
        <f>+'Transacciones Activos y Pasivo '!AG33+'Transacciones Activos y Pasivo '!AG42</f>
        <v>-2021.8857380000009</v>
      </c>
      <c r="AH44" s="85">
        <f>+'Transacciones Activos y Pasivo '!AH33+'Transacciones Activos y Pasivo '!AH42</f>
        <v>1084.9347770000004</v>
      </c>
      <c r="AI44" s="85">
        <f>+'Transacciones Activos y Pasivo '!AI33+'Transacciones Activos y Pasivo '!AI42</f>
        <v>-918.87060200000087</v>
      </c>
      <c r="AJ44" s="85">
        <f>+'Transacciones Activos y Pasivo '!AJ33+'Transacciones Activos y Pasivo '!AJ42</f>
        <v>1981.0066499999994</v>
      </c>
      <c r="AK44" s="85">
        <f>+'Transacciones Activos y Pasivo '!AK33+'Transacciones Activos y Pasivo '!AK42</f>
        <v>-180.9241949999996</v>
      </c>
      <c r="AL44" s="85">
        <f>+'Transacciones Activos y Pasivo '!AL33+'Transacciones Activos y Pasivo '!AL42</f>
        <v>260.96305292419504</v>
      </c>
      <c r="AM44" s="85">
        <f>+'Transacciones Activos y Pasivo '!AM33+'Transacciones Activos y Pasivo '!AM42</f>
        <v>1498.3256250758056</v>
      </c>
      <c r="AN44" s="85">
        <f>+'Transacciones Activos y Pasivo '!AN33+'Transacciones Activos y Pasivo '!AN42</f>
        <v>-2611.2008440758073</v>
      </c>
      <c r="AO44" s="85">
        <f>+'Transacciones Activos y Pasivo '!AO33+'Transacciones Activos y Pasivo '!AO42</f>
        <v>3162.6880430000001</v>
      </c>
      <c r="AP44" s="85">
        <f>+'Transacciones Activos y Pasivo '!AP33+'Transacciones Activos y Pasivo '!AP42</f>
        <v>1326.9</v>
      </c>
      <c r="AQ44" s="85">
        <f>+'Transacciones Activos y Pasivo '!AQ33+'Transacciones Activos y Pasivo '!AQ42</f>
        <v>-993.38826899999913</v>
      </c>
    </row>
    <row r="45" spans="2:43">
      <c r="B45" s="26" t="s">
        <v>96</v>
      </c>
      <c r="C45" s="20" t="s">
        <v>97</v>
      </c>
      <c r="D45" s="16" t="s">
        <v>27</v>
      </c>
      <c r="E45" s="85">
        <f>+E32+E18</f>
        <v>1750.895796000003</v>
      </c>
      <c r="F45" s="85">
        <f t="shared" ref="F45:AN45" si="18">+F32+F18</f>
        <v>1136.8403519999997</v>
      </c>
      <c r="G45" s="85">
        <f t="shared" si="18"/>
        <v>1313.054665000001</v>
      </c>
      <c r="H45" s="85">
        <f t="shared" si="18"/>
        <v>543.01478400000042</v>
      </c>
      <c r="I45" s="85">
        <f t="shared" si="18"/>
        <v>1513.3127309999993</v>
      </c>
      <c r="J45" s="85">
        <f t="shared" si="18"/>
        <v>1224.2715839999985</v>
      </c>
      <c r="K45" s="85">
        <f t="shared" si="18"/>
        <v>506.2221940000004</v>
      </c>
      <c r="L45" s="85">
        <f t="shared" si="18"/>
        <v>348.02029700000048</v>
      </c>
      <c r="M45" s="85">
        <f t="shared" si="18"/>
        <v>1714.9819070000012</v>
      </c>
      <c r="N45" s="85">
        <f t="shared" si="18"/>
        <v>894.17570599999908</v>
      </c>
      <c r="O45" s="85">
        <f t="shared" si="18"/>
        <v>906.47750400000098</v>
      </c>
      <c r="P45" s="85">
        <f t="shared" si="18"/>
        <v>-218.01144699999912</v>
      </c>
      <c r="Q45" s="85">
        <f t="shared" si="18"/>
        <v>1565.4530999899996</v>
      </c>
      <c r="R45" s="85">
        <f t="shared" si="18"/>
        <v>645.95169438000016</v>
      </c>
      <c r="S45" s="85">
        <f t="shared" si="18"/>
        <v>765.74672358999976</v>
      </c>
      <c r="T45" s="85">
        <f t="shared" si="18"/>
        <v>-121.62950726999816</v>
      </c>
      <c r="U45" s="85">
        <f t="shared" si="18"/>
        <v>1696.7683762899976</v>
      </c>
      <c r="V45" s="85">
        <f t="shared" si="18"/>
        <v>632.96575748999499</v>
      </c>
      <c r="W45" s="85">
        <f t="shared" si="18"/>
        <v>742.41981848999524</v>
      </c>
      <c r="X45" s="85">
        <f t="shared" si="18"/>
        <v>-253.57302145999404</v>
      </c>
      <c r="Y45" s="85">
        <f t="shared" si="18"/>
        <v>1094.6798476200006</v>
      </c>
      <c r="Z45" s="85">
        <f t="shared" si="18"/>
        <v>675.01961618999599</v>
      </c>
      <c r="AA45" s="85">
        <f t="shared" si="18"/>
        <v>814.6409479299931</v>
      </c>
      <c r="AB45" s="85">
        <f t="shared" si="18"/>
        <v>539.41563158999782</v>
      </c>
      <c r="AC45" s="85">
        <f t="shared" si="18"/>
        <v>1402.4379779499961</v>
      </c>
      <c r="AD45" s="85">
        <f t="shared" si="18"/>
        <v>747.42233001000079</v>
      </c>
      <c r="AE45" s="85">
        <f t="shared" si="18"/>
        <v>879.51449005000973</v>
      </c>
      <c r="AF45" s="85">
        <f t="shared" si="18"/>
        <v>990.19052101999387</v>
      </c>
      <c r="AG45" s="85">
        <f t="shared" si="18"/>
        <v>623.41476011000145</v>
      </c>
      <c r="AH45" s="85">
        <f t="shared" si="18"/>
        <v>965.28060129000085</v>
      </c>
      <c r="AI45" s="85">
        <f t="shared" si="18"/>
        <v>351.20772863999912</v>
      </c>
      <c r="AJ45" s="85">
        <f t="shared" si="18"/>
        <v>160.99491217000173</v>
      </c>
      <c r="AK45" s="85">
        <f t="shared" si="18"/>
        <v>-688.71171734999791</v>
      </c>
      <c r="AL45" s="85">
        <f t="shared" si="18"/>
        <v>-1497.900365349986</v>
      </c>
      <c r="AM45" s="85">
        <f t="shared" si="18"/>
        <v>834.16671264999979</v>
      </c>
      <c r="AN45" s="85">
        <f t="shared" si="18"/>
        <v>-1626.9432862400095</v>
      </c>
      <c r="AO45" s="85">
        <f t="shared" ref="AO45:AP45" si="19">+AO32+AO18</f>
        <v>707.79918632000295</v>
      </c>
      <c r="AP45" s="85">
        <f t="shared" si="19"/>
        <v>2064.279057099995</v>
      </c>
      <c r="AQ45" s="85">
        <f t="shared" ref="AQ45" si="20">+AQ32+AQ18</f>
        <v>1114.0406795000142</v>
      </c>
    </row>
    <row r="46" spans="2:43">
      <c r="B46" s="26" t="s">
        <v>98</v>
      </c>
      <c r="C46" s="20" t="s">
        <v>99</v>
      </c>
      <c r="D46" s="16" t="s">
        <v>27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</row>
    <row r="47" spans="2:43" s="84" customFormat="1" ht="9.75"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</row>
    <row r="48" spans="2:43">
      <c r="B48" s="79"/>
      <c r="C48" s="80"/>
      <c r="D48" s="80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</row>
    <row r="49" spans="2:43">
      <c r="B49" s="26" t="s">
        <v>87</v>
      </c>
      <c r="C49" s="20" t="s">
        <v>88</v>
      </c>
      <c r="D49" s="16" t="s">
        <v>27</v>
      </c>
      <c r="E49" s="85">
        <f>+E34-E37-E32</f>
        <v>-714.91125008000188</v>
      </c>
      <c r="F49" s="85">
        <f t="shared" ref="F49:AN49" si="21">+F34-F37-F32</f>
        <v>-603.77332604000003</v>
      </c>
      <c r="G49" s="85">
        <f t="shared" si="21"/>
        <v>-1155.670053960001</v>
      </c>
      <c r="H49" s="85">
        <f t="shared" si="21"/>
        <v>-140.16761622000035</v>
      </c>
      <c r="I49" s="85">
        <f t="shared" si="21"/>
        <v>-402.94371207999825</v>
      </c>
      <c r="J49" s="85">
        <f t="shared" si="21"/>
        <v>1114.5984305400011</v>
      </c>
      <c r="K49" s="85">
        <f t="shared" si="21"/>
        <v>-579.43744758000025</v>
      </c>
      <c r="L49" s="85">
        <f t="shared" si="21"/>
        <v>-727.50093943000036</v>
      </c>
      <c r="M49" s="85">
        <f t="shared" si="21"/>
        <v>-712.73445803000106</v>
      </c>
      <c r="N49" s="85">
        <f t="shared" si="21"/>
        <v>31.326971270001195</v>
      </c>
      <c r="O49" s="85">
        <f t="shared" si="21"/>
        <v>-1026.3907624900007</v>
      </c>
      <c r="P49" s="85">
        <f t="shared" si="21"/>
        <v>-195.31518785000077</v>
      </c>
      <c r="Q49" s="85">
        <f t="shared" si="21"/>
        <v>-51.469914870000139</v>
      </c>
      <c r="R49" s="85">
        <f t="shared" si="21"/>
        <v>-340.35649027999932</v>
      </c>
      <c r="S49" s="85">
        <f t="shared" si="21"/>
        <v>465.22522864000018</v>
      </c>
      <c r="T49" s="85">
        <f t="shared" si="21"/>
        <v>268.89660902999708</v>
      </c>
      <c r="U49" s="85">
        <f t="shared" si="21"/>
        <v>-1175.7724602299963</v>
      </c>
      <c r="V49" s="85">
        <f t="shared" si="21"/>
        <v>613.13738756000521</v>
      </c>
      <c r="W49" s="85">
        <f t="shared" si="21"/>
        <v>-129.89567790999581</v>
      </c>
      <c r="X49" s="85">
        <f t="shared" si="21"/>
        <v>-358.12085241000636</v>
      </c>
      <c r="Y49" s="85">
        <f t="shared" si="21"/>
        <v>502.99728434999929</v>
      </c>
      <c r="Z49" s="85">
        <f t="shared" si="21"/>
        <v>-311.98866353999608</v>
      </c>
      <c r="AA49" s="85">
        <f t="shared" si="21"/>
        <v>447.14321565000705</v>
      </c>
      <c r="AB49" s="85">
        <f t="shared" si="21"/>
        <v>-260.49882330999714</v>
      </c>
      <c r="AC49" s="85">
        <f t="shared" si="21"/>
        <v>-585.87329496999791</v>
      </c>
      <c r="AD49" s="85">
        <f t="shared" si="21"/>
        <v>1655.5473239800006</v>
      </c>
      <c r="AE49" s="85">
        <f t="shared" si="21"/>
        <v>363.46581153998864</v>
      </c>
      <c r="AF49" s="85">
        <f t="shared" si="21"/>
        <v>-758.79240977999382</v>
      </c>
      <c r="AG49" s="85">
        <f t="shared" si="21"/>
        <v>-1682.298775520002</v>
      </c>
      <c r="AH49" s="85">
        <f t="shared" si="21"/>
        <v>595.43252278999944</v>
      </c>
      <c r="AI49" s="85">
        <f t="shared" si="21"/>
        <v>-1022.0494114400001</v>
      </c>
      <c r="AJ49" s="85">
        <f t="shared" si="21"/>
        <v>2061.9640217099977</v>
      </c>
      <c r="AK49" s="85">
        <f t="shared" si="21"/>
        <v>517.89717403999828</v>
      </c>
      <c r="AL49" s="85">
        <f t="shared" si="21"/>
        <v>1771.4744692966176</v>
      </c>
      <c r="AM49" s="85">
        <f t="shared" si="21"/>
        <v>673.8402384033692</v>
      </c>
      <c r="AN49" s="85">
        <f t="shared" si="21"/>
        <v>-968.40560180336115</v>
      </c>
      <c r="AO49" s="85">
        <f>+AO34-AO37-AO32</f>
        <v>2460.6661441099973</v>
      </c>
      <c r="AP49" s="85">
        <f>+AP34-AP37-AP32</f>
        <v>-732.27015255999504</v>
      </c>
      <c r="AQ49" s="85">
        <f>+AQ34-AQ37-AQ32</f>
        <v>-1872.4693245800131</v>
      </c>
    </row>
  </sheetData>
  <mergeCells count="15">
    <mergeCell ref="AO6:AQ6"/>
    <mergeCell ref="E2:AN2"/>
    <mergeCell ref="E3:AN3"/>
    <mergeCell ref="E4:AN5"/>
    <mergeCell ref="B8:D8"/>
    <mergeCell ref="B5:C6"/>
    <mergeCell ref="U6:X6"/>
    <mergeCell ref="Q6:T6"/>
    <mergeCell ref="E6:H6"/>
    <mergeCell ref="I6:L6"/>
    <mergeCell ref="Y6:AB6"/>
    <mergeCell ref="AC6:AF6"/>
    <mergeCell ref="AG6:AJ6"/>
    <mergeCell ref="M6:P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Q89"/>
  <sheetViews>
    <sheetView tabSelected="1" zoomScale="85" zoomScaleNormal="85" workbookViewId="0">
      <selection activeCell="AK9" sqref="AK9"/>
    </sheetView>
  </sheetViews>
  <sheetFormatPr defaultColWidth="9.140625" defaultRowHeight="15"/>
  <cols>
    <col min="1" max="2" width="11.42578125" customWidth="1"/>
    <col min="3" max="3" width="74.5703125" customWidth="1"/>
    <col min="4" max="4" width="6.140625" customWidth="1"/>
    <col min="5" max="16" width="11.42578125" customWidth="1"/>
    <col min="17" max="17" width="9.5703125" customWidth="1"/>
    <col min="18" max="40" width="9.140625" customWidth="1"/>
  </cols>
  <sheetData>
    <row r="1" spans="2:43">
      <c r="B1" s="7" t="s">
        <v>101</v>
      </c>
    </row>
    <row r="2" spans="2:43" ht="15.75" customHeight="1">
      <c r="B2" s="31" t="s">
        <v>100</v>
      </c>
      <c r="C2" s="32"/>
      <c r="D2" s="19"/>
      <c r="E2" s="96" t="s">
        <v>502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87"/>
      <c r="AP2" s="87"/>
      <c r="AQ2" s="87"/>
    </row>
    <row r="3" spans="2:43" ht="15.75" customHeight="1">
      <c r="B3" s="31" t="s">
        <v>105</v>
      </c>
      <c r="C3" s="33"/>
      <c r="D3" s="16"/>
      <c r="E3" s="96" t="s">
        <v>505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87"/>
      <c r="AP3" s="87"/>
      <c r="AQ3" s="87"/>
    </row>
    <row r="4" spans="2:43" ht="15" customHeight="1">
      <c r="B4" s="13"/>
      <c r="C4" s="14"/>
      <c r="D4" s="15"/>
      <c r="E4" s="97" t="s">
        <v>496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87"/>
      <c r="AP4" s="87"/>
      <c r="AQ4" s="87"/>
    </row>
    <row r="5" spans="2:43" ht="15" customHeight="1">
      <c r="B5" s="107" t="s">
        <v>106</v>
      </c>
      <c r="C5" s="108"/>
      <c r="D5" s="16"/>
      <c r="E5" s="99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88"/>
      <c r="AP5" s="88"/>
      <c r="AQ5" s="88"/>
    </row>
    <row r="6" spans="2:43">
      <c r="B6" s="107"/>
      <c r="C6" s="108"/>
      <c r="D6" s="16"/>
      <c r="E6" s="94">
        <v>2015</v>
      </c>
      <c r="F6" s="95"/>
      <c r="G6" s="95"/>
      <c r="H6" s="106"/>
      <c r="I6" s="94">
        <v>2016</v>
      </c>
      <c r="J6" s="95"/>
      <c r="K6" s="95"/>
      <c r="L6" s="106"/>
      <c r="M6" s="94">
        <v>2017</v>
      </c>
      <c r="N6" s="95"/>
      <c r="O6" s="95"/>
      <c r="P6" s="106"/>
      <c r="Q6" s="94">
        <v>2018</v>
      </c>
      <c r="R6" s="95"/>
      <c r="S6" s="95"/>
      <c r="T6" s="106"/>
      <c r="U6" s="94">
        <v>2019</v>
      </c>
      <c r="V6" s="95"/>
      <c r="W6" s="95"/>
      <c r="X6" s="106"/>
      <c r="Y6" s="94">
        <v>2020</v>
      </c>
      <c r="Z6" s="95"/>
      <c r="AA6" s="95"/>
      <c r="AB6" s="106"/>
      <c r="AC6" s="94">
        <v>2021</v>
      </c>
      <c r="AD6" s="95"/>
      <c r="AE6" s="95"/>
      <c r="AF6" s="106"/>
      <c r="AG6" s="94">
        <v>2022</v>
      </c>
      <c r="AH6" s="95"/>
      <c r="AI6" s="95"/>
      <c r="AJ6" s="106"/>
      <c r="AK6" s="94">
        <v>2023</v>
      </c>
      <c r="AL6" s="95"/>
      <c r="AM6" s="95"/>
      <c r="AN6" s="106"/>
      <c r="AO6" s="94">
        <v>2024</v>
      </c>
      <c r="AP6" s="95"/>
      <c r="AQ6" s="95"/>
    </row>
    <row r="7" spans="2:43">
      <c r="B7" s="34"/>
      <c r="C7" s="35"/>
      <c r="D7" s="16"/>
      <c r="E7" s="77" t="s">
        <v>497</v>
      </c>
      <c r="F7" s="77" t="s">
        <v>498</v>
      </c>
      <c r="G7" s="77" t="s">
        <v>499</v>
      </c>
      <c r="H7" s="77" t="s">
        <v>500</v>
      </c>
      <c r="I7" s="77" t="s">
        <v>497</v>
      </c>
      <c r="J7" s="77" t="s">
        <v>498</v>
      </c>
      <c r="K7" s="77" t="s">
        <v>499</v>
      </c>
      <c r="L7" s="77" t="s">
        <v>500</v>
      </c>
      <c r="M7" s="77" t="s">
        <v>497</v>
      </c>
      <c r="N7" s="77" t="s">
        <v>498</v>
      </c>
      <c r="O7" s="77" t="s">
        <v>499</v>
      </c>
      <c r="P7" s="77" t="s">
        <v>500</v>
      </c>
      <c r="Q7" s="77" t="s">
        <v>497</v>
      </c>
      <c r="R7" s="77" t="s">
        <v>498</v>
      </c>
      <c r="S7" s="77" t="s">
        <v>499</v>
      </c>
      <c r="T7" s="77" t="s">
        <v>500</v>
      </c>
      <c r="U7" s="77" t="s">
        <v>497</v>
      </c>
      <c r="V7" s="77" t="s">
        <v>498</v>
      </c>
      <c r="W7" s="77" t="s">
        <v>499</v>
      </c>
      <c r="X7" s="77" t="s">
        <v>500</v>
      </c>
      <c r="Y7" s="77" t="s">
        <v>497</v>
      </c>
      <c r="Z7" s="77" t="s">
        <v>498</v>
      </c>
      <c r="AA7" s="77" t="s">
        <v>499</v>
      </c>
      <c r="AB7" s="77" t="s">
        <v>500</v>
      </c>
      <c r="AC7" s="77" t="s">
        <v>497</v>
      </c>
      <c r="AD7" s="77" t="s">
        <v>498</v>
      </c>
      <c r="AE7" s="77" t="s">
        <v>499</v>
      </c>
      <c r="AF7" s="77" t="s">
        <v>500</v>
      </c>
      <c r="AG7" s="77" t="s">
        <v>497</v>
      </c>
      <c r="AH7" s="77" t="s">
        <v>498</v>
      </c>
      <c r="AI7" s="77" t="s">
        <v>499</v>
      </c>
      <c r="AJ7" s="77" t="s">
        <v>500</v>
      </c>
      <c r="AK7" s="76" t="s">
        <v>497</v>
      </c>
      <c r="AL7" s="76" t="s">
        <v>498</v>
      </c>
      <c r="AM7" s="76" t="s">
        <v>499</v>
      </c>
      <c r="AN7" s="76" t="s">
        <v>500</v>
      </c>
      <c r="AO7" s="76" t="s">
        <v>497</v>
      </c>
      <c r="AP7" s="76" t="s">
        <v>498</v>
      </c>
      <c r="AQ7" s="76" t="s">
        <v>499</v>
      </c>
    </row>
    <row r="8" spans="2:43">
      <c r="B8" s="55" t="s">
        <v>28</v>
      </c>
      <c r="C8" s="56" t="s">
        <v>107</v>
      </c>
      <c r="D8" s="56" t="s">
        <v>27</v>
      </c>
      <c r="E8" s="81">
        <v>4978.0596885600016</v>
      </c>
      <c r="F8" s="81">
        <v>4958.5175032899997</v>
      </c>
      <c r="G8" s="81">
        <v>4851.1297546000005</v>
      </c>
      <c r="H8" s="81">
        <v>4743.9488738600003</v>
      </c>
      <c r="I8" s="81">
        <v>5182.2160720699994</v>
      </c>
      <c r="J8" s="81">
        <v>4805.8062558499987</v>
      </c>
      <c r="K8" s="81">
        <v>4786.6125258900001</v>
      </c>
      <c r="L8" s="81">
        <v>5013.9173805100008</v>
      </c>
      <c r="M8" s="81">
        <v>4986.3192323400008</v>
      </c>
      <c r="N8" s="81">
        <v>4924.8882898399997</v>
      </c>
      <c r="O8" s="81">
        <v>4988.7850232900009</v>
      </c>
      <c r="P8" s="81">
        <v>5057.13932157</v>
      </c>
      <c r="Q8" s="81">
        <v>5158.4692567900001</v>
      </c>
      <c r="R8" s="81">
        <v>5675.7379318200001</v>
      </c>
      <c r="S8" s="81">
        <v>4969.6783649999998</v>
      </c>
      <c r="T8" s="81">
        <v>5482.7591692200012</v>
      </c>
      <c r="U8" s="81">
        <v>5529.6593713199982</v>
      </c>
      <c r="V8" s="81">
        <v>5670.2454915500002</v>
      </c>
      <c r="W8" s="81">
        <v>5662.1127548599998</v>
      </c>
      <c r="X8" s="81">
        <v>5280.629395349999</v>
      </c>
      <c r="Y8" s="81">
        <v>5686.5294380300002</v>
      </c>
      <c r="Z8" s="81">
        <v>5206.8128517899995</v>
      </c>
      <c r="AA8" s="81">
        <v>5599.9108212500005</v>
      </c>
      <c r="AB8" s="81">
        <v>6623.4994628900004</v>
      </c>
      <c r="AC8" s="81">
        <v>6312.870672209996</v>
      </c>
      <c r="AD8" s="81">
        <v>6408.3029911999975</v>
      </c>
      <c r="AE8" s="81">
        <v>6622.8131874199989</v>
      </c>
      <c r="AF8" s="81">
        <v>8767.940783439999</v>
      </c>
      <c r="AG8" s="81">
        <v>7687.704652370001</v>
      </c>
      <c r="AH8" s="81">
        <v>8964.8071535500003</v>
      </c>
      <c r="AI8" s="81">
        <v>8193.77232104</v>
      </c>
      <c r="AJ8" s="81">
        <v>9585.3983910900006</v>
      </c>
      <c r="AK8" s="81">
        <v>7738.8047003399897</v>
      </c>
      <c r="AL8" s="81">
        <v>7947.9684477699875</v>
      </c>
      <c r="AM8" s="81">
        <v>7573.1440862099998</v>
      </c>
      <c r="AN8" s="81">
        <v>9326.0998417999908</v>
      </c>
      <c r="AO8" s="81">
        <v>7790.3607818299997</v>
      </c>
      <c r="AP8" s="81">
        <v>6862.3344836299993</v>
      </c>
      <c r="AQ8" s="81">
        <v>8104.8847195500102</v>
      </c>
    </row>
    <row r="9" spans="2:43">
      <c r="B9" s="24" t="s">
        <v>30</v>
      </c>
      <c r="C9" s="19" t="s">
        <v>108</v>
      </c>
      <c r="D9" s="19" t="s">
        <v>27</v>
      </c>
      <c r="E9" s="78">
        <v>574.90146400000003</v>
      </c>
      <c r="F9" s="78">
        <v>530.921874</v>
      </c>
      <c r="G9" s="78">
        <v>441.73465199999998</v>
      </c>
      <c r="H9" s="78">
        <v>394.41080799999997</v>
      </c>
      <c r="I9" s="78">
        <v>477.94274999999999</v>
      </c>
      <c r="J9" s="78">
        <v>423.59805899999998</v>
      </c>
      <c r="K9" s="78">
        <v>433.79169300000001</v>
      </c>
      <c r="L9" s="78">
        <v>572.24249499999996</v>
      </c>
      <c r="M9" s="78">
        <v>578.43533000000002</v>
      </c>
      <c r="N9" s="78">
        <v>499.80817999999999</v>
      </c>
      <c r="O9" s="78">
        <v>473.10023100000001</v>
      </c>
      <c r="P9" s="78">
        <v>548.44502799999998</v>
      </c>
      <c r="Q9" s="78">
        <v>593.20600899999999</v>
      </c>
      <c r="R9" s="78">
        <v>559.13354000000004</v>
      </c>
      <c r="S9" s="78">
        <v>293.9951102</v>
      </c>
      <c r="T9" s="78">
        <v>227.27480199999999</v>
      </c>
      <c r="U9" s="78">
        <v>560.24236893</v>
      </c>
      <c r="V9" s="78">
        <v>603.17322848000003</v>
      </c>
      <c r="W9" s="78">
        <v>601.11265527999979</v>
      </c>
      <c r="X9" s="78">
        <v>683.90738918000034</v>
      </c>
      <c r="Y9" s="78">
        <v>498.7114189699999</v>
      </c>
      <c r="Z9" s="78">
        <v>276.26409818999986</v>
      </c>
      <c r="AA9" s="78">
        <v>430.50952085000023</v>
      </c>
      <c r="AB9" s="78">
        <v>584.77001486999995</v>
      </c>
      <c r="AC9" s="78">
        <v>555.75955374999978</v>
      </c>
      <c r="AD9" s="78">
        <v>672.03924077000033</v>
      </c>
      <c r="AE9" s="78">
        <v>746.06693657000028</v>
      </c>
      <c r="AF9" s="78">
        <v>809.95922141999984</v>
      </c>
      <c r="AG9" s="78">
        <v>746.64481316000001</v>
      </c>
      <c r="AH9" s="78">
        <v>824.67478884000002</v>
      </c>
      <c r="AI9" s="78">
        <v>903.98338466999996</v>
      </c>
      <c r="AJ9" s="78">
        <v>979.24477888000001</v>
      </c>
      <c r="AK9" s="78">
        <v>915.21956388000001</v>
      </c>
      <c r="AL9" s="78">
        <v>924.60239554999885</v>
      </c>
      <c r="AM9" s="78">
        <v>257.21588235000007</v>
      </c>
      <c r="AN9" s="78">
        <v>387.65848757999998</v>
      </c>
      <c r="AO9" s="78">
        <v>903.28164516999982</v>
      </c>
      <c r="AP9" s="78">
        <v>750.92708692999997</v>
      </c>
      <c r="AQ9" s="78">
        <v>974.64583754</v>
      </c>
    </row>
    <row r="10" spans="2:43">
      <c r="B10" s="24" t="s">
        <v>109</v>
      </c>
      <c r="C10" s="41" t="s">
        <v>110</v>
      </c>
      <c r="D10" s="41" t="s">
        <v>27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</row>
    <row r="11" spans="2:43">
      <c r="B11" s="26" t="s">
        <v>111</v>
      </c>
      <c r="C11" s="42" t="s">
        <v>112</v>
      </c>
      <c r="D11" s="42" t="s">
        <v>27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</row>
    <row r="12" spans="2:43">
      <c r="B12" s="26" t="s">
        <v>113</v>
      </c>
      <c r="C12" s="42" t="s">
        <v>114</v>
      </c>
      <c r="D12" s="42" t="s">
        <v>27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</row>
    <row r="13" spans="2:43">
      <c r="B13" s="26" t="s">
        <v>115</v>
      </c>
      <c r="C13" s="42" t="s">
        <v>116</v>
      </c>
      <c r="D13" s="42" t="s">
        <v>27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</row>
    <row r="14" spans="2:43">
      <c r="B14" s="24" t="s">
        <v>117</v>
      </c>
      <c r="C14" s="41" t="s">
        <v>118</v>
      </c>
      <c r="D14" s="41" t="s">
        <v>27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</row>
    <row r="15" spans="2:43">
      <c r="B15" s="24" t="s">
        <v>119</v>
      </c>
      <c r="C15" s="41" t="s">
        <v>120</v>
      </c>
      <c r="D15" s="41" t="s">
        <v>27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</row>
    <row r="16" spans="2:43">
      <c r="B16" s="26" t="s">
        <v>121</v>
      </c>
      <c r="C16" s="42" t="s">
        <v>122</v>
      </c>
      <c r="D16" s="42" t="s">
        <v>27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</row>
    <row r="17" spans="2:43">
      <c r="B17" s="26" t="s">
        <v>123</v>
      </c>
      <c r="C17" s="42" t="s">
        <v>124</v>
      </c>
      <c r="D17" s="42" t="s">
        <v>27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2:43">
      <c r="B18" s="26" t="s">
        <v>125</v>
      </c>
      <c r="C18" s="42" t="s">
        <v>126</v>
      </c>
      <c r="D18" s="42" t="s">
        <v>27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</row>
    <row r="19" spans="2:43">
      <c r="B19" s="26" t="s">
        <v>127</v>
      </c>
      <c r="C19" s="42" t="s">
        <v>128</v>
      </c>
      <c r="D19" s="42" t="s">
        <v>27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</row>
    <row r="20" spans="2:43">
      <c r="B20" s="26" t="s">
        <v>129</v>
      </c>
      <c r="C20" s="42" t="s">
        <v>130</v>
      </c>
      <c r="D20" s="42" t="s">
        <v>27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</row>
    <row r="21" spans="2:43">
      <c r="B21" s="24" t="s">
        <v>131</v>
      </c>
      <c r="C21" s="41" t="s">
        <v>132</v>
      </c>
      <c r="D21" s="41" t="s">
        <v>27</v>
      </c>
      <c r="E21" s="78">
        <v>574.90146400000003</v>
      </c>
      <c r="F21" s="78">
        <v>530.921874</v>
      </c>
      <c r="G21" s="78">
        <v>441.73465199999998</v>
      </c>
      <c r="H21" s="78">
        <v>394.41080799999997</v>
      </c>
      <c r="I21" s="78">
        <v>477.94274999999999</v>
      </c>
      <c r="J21" s="78">
        <v>423.59805899999998</v>
      </c>
      <c r="K21" s="78">
        <v>433.79169300000001</v>
      </c>
      <c r="L21" s="78">
        <v>572.24249499999996</v>
      </c>
      <c r="M21" s="78">
        <v>578.43533000000002</v>
      </c>
      <c r="N21" s="78">
        <v>499.80817999999999</v>
      </c>
      <c r="O21" s="78">
        <v>473.10023100000001</v>
      </c>
      <c r="P21" s="78">
        <v>548.44502799999998</v>
      </c>
      <c r="Q21" s="78">
        <v>593.20600899999999</v>
      </c>
      <c r="R21" s="78">
        <v>559.13354000000004</v>
      </c>
      <c r="S21" s="78">
        <v>293.9951102</v>
      </c>
      <c r="T21" s="78">
        <v>227.27480199999999</v>
      </c>
      <c r="U21" s="78">
        <v>560.24236893</v>
      </c>
      <c r="V21" s="78">
        <v>603.17322848000003</v>
      </c>
      <c r="W21" s="78">
        <v>601.11265527999979</v>
      </c>
      <c r="X21" s="78">
        <v>683.90738918000034</v>
      </c>
      <c r="Y21" s="78">
        <v>498.7114189699999</v>
      </c>
      <c r="Z21" s="78">
        <v>276.26409818999986</v>
      </c>
      <c r="AA21" s="78">
        <v>430.50952085000023</v>
      </c>
      <c r="AB21" s="78">
        <v>584.77001486999995</v>
      </c>
      <c r="AC21" s="78">
        <v>555.75955374999978</v>
      </c>
      <c r="AD21" s="78">
        <v>672.03924077000033</v>
      </c>
      <c r="AE21" s="78">
        <v>746.06693657000028</v>
      </c>
      <c r="AF21" s="78">
        <v>809.95922141999984</v>
      </c>
      <c r="AG21" s="78">
        <v>746.64481316000001</v>
      </c>
      <c r="AH21" s="78">
        <v>824.67478884000002</v>
      </c>
      <c r="AI21" s="78">
        <v>903.98338466999996</v>
      </c>
      <c r="AJ21" s="78">
        <v>979.24477888000001</v>
      </c>
      <c r="AK21" s="78">
        <v>915.21956388000001</v>
      </c>
      <c r="AL21" s="78">
        <v>924.60239554999885</v>
      </c>
      <c r="AM21" s="78">
        <v>257.21588235000007</v>
      </c>
      <c r="AN21" s="78">
        <v>387.65848757999998</v>
      </c>
      <c r="AO21" s="78">
        <v>903.28164516999982</v>
      </c>
      <c r="AP21" s="78">
        <v>750.92708692999997</v>
      </c>
      <c r="AQ21" s="78">
        <v>974.64583754</v>
      </c>
    </row>
    <row r="22" spans="2:43">
      <c r="B22" s="26" t="s">
        <v>133</v>
      </c>
      <c r="C22" s="42" t="s">
        <v>134</v>
      </c>
      <c r="D22" s="42" t="s">
        <v>27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</row>
    <row r="23" spans="2:43">
      <c r="B23" s="26" t="s">
        <v>135</v>
      </c>
      <c r="C23" s="43" t="s">
        <v>136</v>
      </c>
      <c r="D23" s="43" t="s">
        <v>27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</row>
    <row r="24" spans="2:43">
      <c r="B24" s="26" t="s">
        <v>137</v>
      </c>
      <c r="C24" s="43" t="s">
        <v>138</v>
      </c>
      <c r="D24" s="43" t="s">
        <v>27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</row>
    <row r="25" spans="2:43">
      <c r="B25" s="26" t="s">
        <v>139</v>
      </c>
      <c r="C25" s="43" t="s">
        <v>140</v>
      </c>
      <c r="D25" s="43" t="s">
        <v>27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</row>
    <row r="26" spans="2:43">
      <c r="B26" s="26" t="s">
        <v>141</v>
      </c>
      <c r="C26" s="43" t="s">
        <v>142</v>
      </c>
      <c r="D26" s="43" t="s">
        <v>27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</row>
    <row r="27" spans="2:43">
      <c r="B27" s="26" t="s">
        <v>143</v>
      </c>
      <c r="C27" s="42" t="s">
        <v>144</v>
      </c>
      <c r="D27" s="42" t="s">
        <v>27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</row>
    <row r="28" spans="2:43">
      <c r="B28" s="26" t="s">
        <v>145</v>
      </c>
      <c r="C28" s="42" t="s">
        <v>146</v>
      </c>
      <c r="D28" s="42" t="s">
        <v>27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</row>
    <row r="29" spans="2:43">
      <c r="B29" s="26" t="s">
        <v>147</v>
      </c>
      <c r="C29" s="42" t="s">
        <v>148</v>
      </c>
      <c r="D29" s="42" t="s">
        <v>27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</row>
    <row r="30" spans="2:43">
      <c r="B30" s="26" t="s">
        <v>149</v>
      </c>
      <c r="C30" s="42" t="s">
        <v>150</v>
      </c>
      <c r="D30" s="42" t="s">
        <v>27</v>
      </c>
      <c r="E30" s="78">
        <v>574.90146400000003</v>
      </c>
      <c r="F30" s="78">
        <v>530.921874</v>
      </c>
      <c r="G30" s="78">
        <v>441.73465199999998</v>
      </c>
      <c r="H30" s="78">
        <v>394.41080799999997</v>
      </c>
      <c r="I30" s="78">
        <v>477.94274999999999</v>
      </c>
      <c r="J30" s="78">
        <v>423.59805899999998</v>
      </c>
      <c r="K30" s="78">
        <v>433.79169300000001</v>
      </c>
      <c r="L30" s="78">
        <v>572.24249499999996</v>
      </c>
      <c r="M30" s="78">
        <v>578.43533000000002</v>
      </c>
      <c r="N30" s="78">
        <v>499.80817999999999</v>
      </c>
      <c r="O30" s="78">
        <v>473.10023100000001</v>
      </c>
      <c r="P30" s="78">
        <v>548.44502799999998</v>
      </c>
      <c r="Q30" s="78">
        <v>593.20600899999999</v>
      </c>
      <c r="R30" s="78">
        <v>559.13354000000004</v>
      </c>
      <c r="S30" s="78">
        <v>293.9951102</v>
      </c>
      <c r="T30" s="78">
        <v>227.27480199999999</v>
      </c>
      <c r="U30" s="78">
        <v>560.24236893</v>
      </c>
      <c r="V30" s="78">
        <v>603.17322848000003</v>
      </c>
      <c r="W30" s="78">
        <v>601.11265527999979</v>
      </c>
      <c r="X30" s="78">
        <v>683.90738918000034</v>
      </c>
      <c r="Y30" s="78">
        <v>498.7114189699999</v>
      </c>
      <c r="Z30" s="78">
        <v>276.26409818999986</v>
      </c>
      <c r="AA30" s="78">
        <v>430.50952085000023</v>
      </c>
      <c r="AB30" s="78">
        <v>584.77001486999995</v>
      </c>
      <c r="AC30" s="78">
        <v>555.75955374999978</v>
      </c>
      <c r="AD30" s="78">
        <v>672.03924077000033</v>
      </c>
      <c r="AE30" s="78">
        <v>746.06693657000028</v>
      </c>
      <c r="AF30" s="78">
        <v>809.95922141999984</v>
      </c>
      <c r="AG30" s="78">
        <v>746.64481316000001</v>
      </c>
      <c r="AH30" s="78">
        <v>824.67478884000002</v>
      </c>
      <c r="AI30" s="78">
        <v>903.98338466999996</v>
      </c>
      <c r="AJ30" s="78">
        <v>979.24477888000001</v>
      </c>
      <c r="AK30" s="78">
        <v>915.21956388000001</v>
      </c>
      <c r="AL30" s="78">
        <v>924.60239554999885</v>
      </c>
      <c r="AM30" s="78">
        <v>257.21588235000007</v>
      </c>
      <c r="AN30" s="78">
        <v>387.65848757999998</v>
      </c>
      <c r="AO30" s="78">
        <v>903.28164516999982</v>
      </c>
      <c r="AP30" s="78">
        <v>750.92708692999997</v>
      </c>
      <c r="AQ30" s="78">
        <v>974.64583754</v>
      </c>
    </row>
    <row r="31" spans="2:43">
      <c r="B31" s="26" t="s">
        <v>151</v>
      </c>
      <c r="C31" s="43" t="s">
        <v>152</v>
      </c>
      <c r="D31" s="43" t="s">
        <v>27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</row>
    <row r="32" spans="2:43">
      <c r="B32" s="26" t="s">
        <v>153</v>
      </c>
      <c r="C32" s="43" t="s">
        <v>154</v>
      </c>
      <c r="D32" s="43" t="s">
        <v>27</v>
      </c>
      <c r="E32" s="78">
        <v>574.90146400000003</v>
      </c>
      <c r="F32" s="78">
        <v>530.921874</v>
      </c>
      <c r="G32" s="78">
        <v>441.73465199999998</v>
      </c>
      <c r="H32" s="78">
        <v>394.41080799999997</v>
      </c>
      <c r="I32" s="78">
        <v>477.94274999999999</v>
      </c>
      <c r="J32" s="78">
        <v>423.59805899999998</v>
      </c>
      <c r="K32" s="78">
        <v>433.79169300000001</v>
      </c>
      <c r="L32" s="78">
        <v>572.24249499999996</v>
      </c>
      <c r="M32" s="78">
        <v>578.43533000000002</v>
      </c>
      <c r="N32" s="78">
        <v>499.80817999999999</v>
      </c>
      <c r="O32" s="78">
        <v>473.10023100000001</v>
      </c>
      <c r="P32" s="78">
        <v>548.44502799999998</v>
      </c>
      <c r="Q32" s="78">
        <v>593.20600899999999</v>
      </c>
      <c r="R32" s="78">
        <v>559.13354000000004</v>
      </c>
      <c r="S32" s="78">
        <v>293.9951102</v>
      </c>
      <c r="T32" s="78">
        <v>227.27480199999999</v>
      </c>
      <c r="U32" s="78">
        <v>560.24236893</v>
      </c>
      <c r="V32" s="78">
        <v>603.17322848000003</v>
      </c>
      <c r="W32" s="78">
        <v>601.11265527999979</v>
      </c>
      <c r="X32" s="78">
        <v>683.90738918000034</v>
      </c>
      <c r="Y32" s="78">
        <v>498.7114189699999</v>
      </c>
      <c r="Z32" s="78">
        <v>276.26409818999986</v>
      </c>
      <c r="AA32" s="78">
        <v>430.50952085000023</v>
      </c>
      <c r="AB32" s="78">
        <v>584.77001486999995</v>
      </c>
      <c r="AC32" s="78">
        <v>555.75955374999978</v>
      </c>
      <c r="AD32" s="78">
        <v>672.03924077000033</v>
      </c>
      <c r="AE32" s="78">
        <v>746.06693657000028</v>
      </c>
      <c r="AF32" s="78">
        <v>809.95922141999984</v>
      </c>
      <c r="AG32" s="78">
        <v>746.64481316000001</v>
      </c>
      <c r="AH32" s="78">
        <v>824.67478884000002</v>
      </c>
      <c r="AI32" s="78">
        <v>903.98338466999996</v>
      </c>
      <c r="AJ32" s="78">
        <v>979.24477888000001</v>
      </c>
      <c r="AK32" s="78">
        <v>915.21956388000001</v>
      </c>
      <c r="AL32" s="78">
        <v>924.60239554999885</v>
      </c>
      <c r="AM32" s="78">
        <v>257.21588235000007</v>
      </c>
      <c r="AN32" s="78">
        <v>387.65848757999998</v>
      </c>
      <c r="AO32" s="78">
        <v>903.28164516999982</v>
      </c>
      <c r="AP32" s="78">
        <v>750.92708692999997</v>
      </c>
      <c r="AQ32" s="78">
        <v>974.64583754</v>
      </c>
    </row>
    <row r="33" spans="2:43">
      <c r="B33" s="26" t="s">
        <v>155</v>
      </c>
      <c r="C33" s="42" t="s">
        <v>156</v>
      </c>
      <c r="D33" s="42" t="s">
        <v>27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</row>
    <row r="34" spans="2:43">
      <c r="B34" s="24" t="s">
        <v>157</v>
      </c>
      <c r="C34" s="41" t="s">
        <v>158</v>
      </c>
      <c r="D34" s="41" t="s">
        <v>27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</row>
    <row r="35" spans="2:43">
      <c r="B35" s="26" t="s">
        <v>159</v>
      </c>
      <c r="C35" s="42" t="s">
        <v>160</v>
      </c>
      <c r="D35" s="42" t="s">
        <v>27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</row>
    <row r="36" spans="2:43">
      <c r="B36" s="26" t="s">
        <v>161</v>
      </c>
      <c r="C36" s="42" t="s">
        <v>162</v>
      </c>
      <c r="D36" s="42" t="s">
        <v>27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</row>
    <row r="37" spans="2:43">
      <c r="B37" s="26" t="s">
        <v>163</v>
      </c>
      <c r="C37" s="42" t="s">
        <v>164</v>
      </c>
      <c r="D37" s="42" t="s">
        <v>27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</row>
    <row r="38" spans="2:43">
      <c r="B38" s="26" t="s">
        <v>165</v>
      </c>
      <c r="C38" s="42" t="s">
        <v>166</v>
      </c>
      <c r="D38" s="42" t="s">
        <v>27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</row>
    <row r="39" spans="2:43">
      <c r="B39" s="26" t="s">
        <v>167</v>
      </c>
      <c r="C39" s="42" t="s">
        <v>168</v>
      </c>
      <c r="D39" s="42" t="s">
        <v>27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</row>
    <row r="40" spans="2:43">
      <c r="B40" s="26" t="s">
        <v>169</v>
      </c>
      <c r="C40" s="42" t="s">
        <v>170</v>
      </c>
      <c r="D40" s="42" t="s">
        <v>27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</row>
    <row r="41" spans="2:43">
      <c r="B41" s="39" t="s">
        <v>171</v>
      </c>
      <c r="C41" s="44" t="s">
        <v>172</v>
      </c>
      <c r="D41" s="44" t="s">
        <v>27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</row>
    <row r="42" spans="2:43">
      <c r="B42" s="24" t="s">
        <v>32</v>
      </c>
      <c r="C42" s="19" t="s">
        <v>173</v>
      </c>
      <c r="D42" s="19" t="s">
        <v>27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0</v>
      </c>
      <c r="AH42" s="78">
        <v>0</v>
      </c>
      <c r="AI42" s="78">
        <v>0</v>
      </c>
      <c r="AJ42" s="78">
        <v>0</v>
      </c>
      <c r="AK42" s="78">
        <v>0</v>
      </c>
      <c r="AL42" s="78">
        <v>0</v>
      </c>
      <c r="AM42" s="78">
        <v>0</v>
      </c>
      <c r="AN42" s="78">
        <v>0</v>
      </c>
      <c r="AO42" s="78">
        <v>0</v>
      </c>
      <c r="AP42" s="78">
        <v>0</v>
      </c>
      <c r="AQ42" s="78">
        <v>0</v>
      </c>
    </row>
    <row r="43" spans="2:43">
      <c r="B43" s="24" t="s">
        <v>174</v>
      </c>
      <c r="C43" s="41" t="s">
        <v>175</v>
      </c>
      <c r="D43" s="41" t="s">
        <v>27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8">
        <v>0</v>
      </c>
      <c r="AG43" s="78">
        <v>0</v>
      </c>
      <c r="AH43" s="78">
        <v>0</v>
      </c>
      <c r="AI43" s="78">
        <v>0</v>
      </c>
      <c r="AJ43" s="78">
        <v>0</v>
      </c>
      <c r="AK43" s="78">
        <v>0</v>
      </c>
      <c r="AL43" s="78">
        <v>0</v>
      </c>
      <c r="AM43" s="78">
        <v>0</v>
      </c>
      <c r="AN43" s="78">
        <v>0</v>
      </c>
      <c r="AO43" s="78">
        <v>0</v>
      </c>
      <c r="AP43" s="78">
        <v>0</v>
      </c>
      <c r="AQ43" s="78">
        <v>0</v>
      </c>
    </row>
    <row r="44" spans="2:43">
      <c r="B44" s="26" t="s">
        <v>176</v>
      </c>
      <c r="C44" s="42" t="s">
        <v>177</v>
      </c>
      <c r="D44" s="42" t="s">
        <v>27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</row>
    <row r="45" spans="2:43">
      <c r="B45" s="26" t="s">
        <v>178</v>
      </c>
      <c r="C45" s="42" t="s">
        <v>179</v>
      </c>
      <c r="D45" s="42" t="s">
        <v>27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</row>
    <row r="46" spans="2:43">
      <c r="B46" s="26" t="s">
        <v>180</v>
      </c>
      <c r="C46" s="42" t="s">
        <v>181</v>
      </c>
      <c r="D46" s="42" t="s">
        <v>27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</row>
    <row r="47" spans="2:43">
      <c r="B47" s="26" t="s">
        <v>182</v>
      </c>
      <c r="C47" s="42" t="s">
        <v>183</v>
      </c>
      <c r="D47" s="42" t="s">
        <v>27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</row>
    <row r="48" spans="2:43">
      <c r="B48" s="24" t="s">
        <v>184</v>
      </c>
      <c r="C48" s="41" t="s">
        <v>185</v>
      </c>
      <c r="D48" s="41" t="s">
        <v>27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  <c r="AD48" s="78">
        <v>0</v>
      </c>
      <c r="AE48" s="78">
        <v>0</v>
      </c>
      <c r="AF48" s="78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78">
        <v>0</v>
      </c>
      <c r="AN48" s="78">
        <v>0</v>
      </c>
      <c r="AO48" s="78">
        <v>0</v>
      </c>
      <c r="AP48" s="78">
        <v>0</v>
      </c>
      <c r="AQ48" s="78">
        <v>0</v>
      </c>
    </row>
    <row r="49" spans="2:43">
      <c r="B49" s="26" t="s">
        <v>186</v>
      </c>
      <c r="C49" s="42" t="s">
        <v>177</v>
      </c>
      <c r="D49" s="42" t="s">
        <v>27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</row>
    <row r="50" spans="2:43">
      <c r="B50" s="26" t="s">
        <v>187</v>
      </c>
      <c r="C50" s="42" t="s">
        <v>179</v>
      </c>
      <c r="D50" s="42" t="s">
        <v>27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</row>
    <row r="51" spans="2:43">
      <c r="B51" s="27" t="s">
        <v>188</v>
      </c>
      <c r="C51" s="45" t="s">
        <v>189</v>
      </c>
      <c r="D51" s="45" t="s">
        <v>27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78">
        <v>0</v>
      </c>
      <c r="AB51" s="78">
        <v>0</v>
      </c>
      <c r="AC51" s="78">
        <v>0</v>
      </c>
      <c r="AD51" s="78">
        <v>0</v>
      </c>
      <c r="AE51" s="78">
        <v>0</v>
      </c>
      <c r="AF51" s="78">
        <v>0</v>
      </c>
      <c r="AG51" s="78">
        <v>0</v>
      </c>
      <c r="AH51" s="78">
        <v>0</v>
      </c>
      <c r="AI51" s="78">
        <v>0</v>
      </c>
      <c r="AJ51" s="78">
        <v>0</v>
      </c>
      <c r="AK51" s="78">
        <v>0</v>
      </c>
      <c r="AL51" s="78">
        <v>0</v>
      </c>
      <c r="AM51" s="78">
        <v>0</v>
      </c>
      <c r="AN51" s="78">
        <v>0</v>
      </c>
      <c r="AO51" s="78">
        <v>0</v>
      </c>
      <c r="AP51" s="78">
        <v>0</v>
      </c>
      <c r="AQ51" s="78">
        <v>0</v>
      </c>
    </row>
    <row r="52" spans="2:43">
      <c r="B52" s="24" t="s">
        <v>34</v>
      </c>
      <c r="C52" s="19" t="s">
        <v>190</v>
      </c>
      <c r="D52" s="19" t="s">
        <v>27</v>
      </c>
      <c r="E52" s="78">
        <v>4331.3074535600008</v>
      </c>
      <c r="F52" s="78">
        <v>4367.0895842899999</v>
      </c>
      <c r="G52" s="78">
        <v>4358.7656126000002</v>
      </c>
      <c r="H52" s="78">
        <v>4306.4214558600006</v>
      </c>
      <c r="I52" s="78">
        <v>4663.1371730699993</v>
      </c>
      <c r="J52" s="78">
        <v>4338.9707468499992</v>
      </c>
      <c r="K52" s="78">
        <v>4292.4239878899998</v>
      </c>
      <c r="L52" s="78">
        <v>4384.9082375100006</v>
      </c>
      <c r="M52" s="78">
        <v>4324.3818333400004</v>
      </c>
      <c r="N52" s="78">
        <v>4339.9751498400001</v>
      </c>
      <c r="O52" s="78">
        <v>4441.6964862900004</v>
      </c>
      <c r="P52" s="78">
        <v>4433.52015957</v>
      </c>
      <c r="Q52" s="78">
        <v>4477.9576157900001</v>
      </c>
      <c r="R52" s="78">
        <v>5015.5340398200005</v>
      </c>
      <c r="S52" s="78">
        <v>4649.0062257999998</v>
      </c>
      <c r="T52" s="78">
        <v>5240.1229601200012</v>
      </c>
      <c r="U52" s="78">
        <v>4765.5980013400003</v>
      </c>
      <c r="V52" s="78">
        <v>4971.5293970299999</v>
      </c>
      <c r="W52" s="78">
        <v>4979.14054717</v>
      </c>
      <c r="X52" s="78">
        <v>4522.4687053399994</v>
      </c>
      <c r="Y52" s="78">
        <v>5117.8721743900005</v>
      </c>
      <c r="Z52" s="78">
        <v>4876.4187015899997</v>
      </c>
      <c r="AA52" s="78">
        <v>5084.6359881400003</v>
      </c>
      <c r="AB52" s="78">
        <v>5943.8436129600004</v>
      </c>
      <c r="AC52" s="78">
        <v>5200.7830980500003</v>
      </c>
      <c r="AD52" s="78">
        <v>5227.5247932699995</v>
      </c>
      <c r="AE52" s="78">
        <v>5615.8210373900001</v>
      </c>
      <c r="AF52" s="78">
        <v>7837.9245015099996</v>
      </c>
      <c r="AG52" s="78">
        <v>6060.4797350500003</v>
      </c>
      <c r="AH52" s="78">
        <v>6115.7170413900003</v>
      </c>
      <c r="AI52" s="78">
        <v>6201.6873408500005</v>
      </c>
      <c r="AJ52" s="78">
        <v>8490.0581726600012</v>
      </c>
      <c r="AK52" s="78">
        <v>5913.8172358299898</v>
      </c>
      <c r="AL52" s="78">
        <v>5966.4352987099892</v>
      </c>
      <c r="AM52" s="78">
        <v>6358.4395922799995</v>
      </c>
      <c r="AN52" s="78">
        <v>7926.6874536899904</v>
      </c>
      <c r="AO52" s="78">
        <v>5992.5124152099997</v>
      </c>
      <c r="AP52" s="78">
        <v>6008.2</v>
      </c>
      <c r="AQ52" s="78">
        <v>5990.479866870005</v>
      </c>
    </row>
    <row r="53" spans="2:43">
      <c r="B53" s="24" t="s">
        <v>191</v>
      </c>
      <c r="C53" s="41" t="s">
        <v>192</v>
      </c>
      <c r="D53" s="41" t="s">
        <v>27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8">
        <v>0</v>
      </c>
      <c r="AE53" s="78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78">
        <v>0</v>
      </c>
      <c r="AN53" s="78">
        <v>0</v>
      </c>
      <c r="AO53" s="78">
        <v>0</v>
      </c>
      <c r="AP53" s="78">
        <v>0</v>
      </c>
      <c r="AQ53" s="78">
        <v>0</v>
      </c>
    </row>
    <row r="54" spans="2:43">
      <c r="B54" s="26" t="s">
        <v>193</v>
      </c>
      <c r="C54" s="42" t="s">
        <v>194</v>
      </c>
      <c r="D54" s="42" t="s">
        <v>27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</row>
    <row r="55" spans="2:43">
      <c r="B55" s="26" t="s">
        <v>195</v>
      </c>
      <c r="C55" s="42" t="s">
        <v>196</v>
      </c>
      <c r="D55" s="42" t="s">
        <v>27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</row>
    <row r="56" spans="2:43">
      <c r="B56" s="24" t="s">
        <v>197</v>
      </c>
      <c r="C56" s="41" t="s">
        <v>198</v>
      </c>
      <c r="D56" s="41" t="s">
        <v>27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78">
        <v>0</v>
      </c>
      <c r="Z56" s="78">
        <v>0</v>
      </c>
      <c r="AA56" s="78">
        <v>0</v>
      </c>
      <c r="AB56" s="78">
        <v>0</v>
      </c>
      <c r="AC56" s="78">
        <v>0</v>
      </c>
      <c r="AD56" s="78">
        <v>0</v>
      </c>
      <c r="AE56" s="7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0</v>
      </c>
      <c r="AO56" s="78">
        <v>0</v>
      </c>
      <c r="AP56" s="78">
        <v>0</v>
      </c>
      <c r="AQ56" s="78">
        <v>0</v>
      </c>
    </row>
    <row r="57" spans="2:43">
      <c r="B57" s="26" t="s">
        <v>199</v>
      </c>
      <c r="C57" s="42" t="s">
        <v>200</v>
      </c>
      <c r="D57" s="42" t="s">
        <v>27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</row>
    <row r="58" spans="2:43">
      <c r="B58" s="26" t="s">
        <v>201</v>
      </c>
      <c r="C58" s="42" t="s">
        <v>202</v>
      </c>
      <c r="D58" s="42" t="s">
        <v>27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</row>
    <row r="59" spans="2:43">
      <c r="B59" s="24" t="s">
        <v>203</v>
      </c>
      <c r="C59" s="41" t="s">
        <v>204</v>
      </c>
      <c r="D59" s="41" t="s">
        <v>27</v>
      </c>
      <c r="E59" s="78">
        <v>4331.3074535600008</v>
      </c>
      <c r="F59" s="78">
        <v>4367.0895842899999</v>
      </c>
      <c r="G59" s="78">
        <v>4358.7656126000002</v>
      </c>
      <c r="H59" s="78">
        <v>4306.4214558600006</v>
      </c>
      <c r="I59" s="78">
        <v>4663.1371730699993</v>
      </c>
      <c r="J59" s="78">
        <v>4338.9707468499992</v>
      </c>
      <c r="K59" s="78">
        <v>4292.4239878899998</v>
      </c>
      <c r="L59" s="78">
        <v>4384.9082375100006</v>
      </c>
      <c r="M59" s="78">
        <v>4324.3818333400004</v>
      </c>
      <c r="N59" s="78">
        <v>4339.9751498400001</v>
      </c>
      <c r="O59" s="78">
        <v>4441.6964862900004</v>
      </c>
      <c r="P59" s="78">
        <v>4433.52015957</v>
      </c>
      <c r="Q59" s="78">
        <v>4477.9576157900001</v>
      </c>
      <c r="R59" s="78">
        <v>5015.5340398200005</v>
      </c>
      <c r="S59" s="78">
        <v>4649.0062257999998</v>
      </c>
      <c r="T59" s="78">
        <v>5240.1229601200012</v>
      </c>
      <c r="U59" s="78">
        <v>4765.5980013400003</v>
      </c>
      <c r="V59" s="78">
        <v>4971.5293970299999</v>
      </c>
      <c r="W59" s="78">
        <v>4979.14054717</v>
      </c>
      <c r="X59" s="78">
        <v>4522.4687053399994</v>
      </c>
      <c r="Y59" s="78">
        <v>5117.8721743900005</v>
      </c>
      <c r="Z59" s="78">
        <v>4876.4187015899997</v>
      </c>
      <c r="AA59" s="78">
        <v>5084.6359881400003</v>
      </c>
      <c r="AB59" s="78">
        <v>5943.8436129600004</v>
      </c>
      <c r="AC59" s="78">
        <v>5200.7830980500003</v>
      </c>
      <c r="AD59" s="78">
        <v>5227.5247932699995</v>
      </c>
      <c r="AE59" s="78">
        <v>5615.8210373900001</v>
      </c>
      <c r="AF59" s="78">
        <v>7837.9245015099996</v>
      </c>
      <c r="AG59" s="78">
        <v>6060.4797350500003</v>
      </c>
      <c r="AH59" s="78">
        <v>6115.7170413900003</v>
      </c>
      <c r="AI59" s="78">
        <v>6201.6873408500005</v>
      </c>
      <c r="AJ59" s="78">
        <v>8490.0581726600012</v>
      </c>
      <c r="AK59" s="78">
        <v>5913.8172358299898</v>
      </c>
      <c r="AL59" s="78">
        <v>5966.4352987099892</v>
      </c>
      <c r="AM59" s="78">
        <v>6358.4395922799995</v>
      </c>
      <c r="AN59" s="78">
        <v>7926.6874536899904</v>
      </c>
      <c r="AO59" s="78">
        <v>5992.5124152099997</v>
      </c>
      <c r="AP59" s="78">
        <v>6008.2</v>
      </c>
      <c r="AQ59" s="78">
        <v>5990.479866870005</v>
      </c>
    </row>
    <row r="60" spans="2:43">
      <c r="B60" s="26" t="s">
        <v>205</v>
      </c>
      <c r="C60" s="42" t="s">
        <v>200</v>
      </c>
      <c r="D60" s="42" t="s">
        <v>27</v>
      </c>
      <c r="E60" s="78">
        <v>2647.3039841000009</v>
      </c>
      <c r="F60" s="78">
        <v>2656.0864579299996</v>
      </c>
      <c r="G60" s="78">
        <v>2655.3344579300001</v>
      </c>
      <c r="H60" s="78">
        <v>2667.4817084800006</v>
      </c>
      <c r="I60" s="78">
        <v>2861.4818233399997</v>
      </c>
      <c r="J60" s="78">
        <v>2667.4274891899963</v>
      </c>
      <c r="K60" s="78">
        <v>2655.4592149199971</v>
      </c>
      <c r="L60" s="78">
        <v>2710.6394308199997</v>
      </c>
      <c r="M60" s="78">
        <v>2677.4857373400014</v>
      </c>
      <c r="N60" s="78">
        <v>2687.4173368400006</v>
      </c>
      <c r="O60" s="78">
        <v>2705.5889968400015</v>
      </c>
      <c r="P60" s="78">
        <v>2707.4544309500029</v>
      </c>
      <c r="Q60" s="78">
        <v>2770.9075627200027</v>
      </c>
      <c r="R60" s="78">
        <v>2816.2537692600044</v>
      </c>
      <c r="S60" s="78">
        <v>2804.8633378000022</v>
      </c>
      <c r="T60" s="78">
        <v>2835.1372465600043</v>
      </c>
      <c r="U60" s="78">
        <v>2963.0585583399975</v>
      </c>
      <c r="V60" s="78">
        <v>3095.6642540299963</v>
      </c>
      <c r="W60" s="78">
        <v>2979.6493890799961</v>
      </c>
      <c r="X60" s="78">
        <v>2586.6600083399962</v>
      </c>
      <c r="Y60" s="78">
        <v>3046.9060206399981</v>
      </c>
      <c r="Z60" s="78">
        <v>3046.0511215899978</v>
      </c>
      <c r="AA60" s="78">
        <v>3034.1171671399998</v>
      </c>
      <c r="AB60" s="78">
        <v>3804.7111058500004</v>
      </c>
      <c r="AC60" s="78">
        <v>3140.1506230500013</v>
      </c>
      <c r="AD60" s="78">
        <v>3171.7062308200002</v>
      </c>
      <c r="AE60" s="78">
        <v>3196.0522953900022</v>
      </c>
      <c r="AF60" s="78">
        <v>3939.6361093</v>
      </c>
      <c r="AG60" s="78">
        <v>3458.6592697299998</v>
      </c>
      <c r="AH60" s="78">
        <v>3570.902239290001</v>
      </c>
      <c r="AI60" s="78">
        <v>3757.9440591200009</v>
      </c>
      <c r="AJ60" s="78">
        <v>4825.9528686800004</v>
      </c>
      <c r="AK60" s="78">
        <v>3534.4352488599898</v>
      </c>
      <c r="AL60" s="78">
        <v>3563.2640576099889</v>
      </c>
      <c r="AM60" s="78">
        <v>3762.3180375899992</v>
      </c>
      <c r="AN60" s="78">
        <v>4607.189653709991</v>
      </c>
      <c r="AO60" s="78">
        <v>5992.5124152099997</v>
      </c>
      <c r="AP60" s="78">
        <v>6008.2</v>
      </c>
      <c r="AQ60" s="78">
        <v>5990.479866870005</v>
      </c>
    </row>
    <row r="61" spans="2:43">
      <c r="B61" s="27" t="s">
        <v>206</v>
      </c>
      <c r="C61" s="45" t="s">
        <v>207</v>
      </c>
      <c r="D61" s="45" t="s">
        <v>27</v>
      </c>
      <c r="E61" s="78">
        <v>1684.0034694599997</v>
      </c>
      <c r="F61" s="78">
        <v>1711.0031263600004</v>
      </c>
      <c r="G61" s="78">
        <v>1703.4311546700001</v>
      </c>
      <c r="H61" s="78">
        <v>1638.93974738</v>
      </c>
      <c r="I61" s="78">
        <v>1801.6553497299997</v>
      </c>
      <c r="J61" s="78">
        <v>1671.5432576600028</v>
      </c>
      <c r="K61" s="78">
        <v>1636.964772970003</v>
      </c>
      <c r="L61" s="78">
        <v>1674.2688066900009</v>
      </c>
      <c r="M61" s="78">
        <v>1646.896095999999</v>
      </c>
      <c r="N61" s="78">
        <v>1652.5578129999992</v>
      </c>
      <c r="O61" s="78">
        <v>1736.1074894499989</v>
      </c>
      <c r="P61" s="78">
        <v>1726.0657286199971</v>
      </c>
      <c r="Q61" s="78">
        <v>1707.0500530699974</v>
      </c>
      <c r="R61" s="78">
        <v>2199.2802705599961</v>
      </c>
      <c r="S61" s="78">
        <v>1844.1428879999976</v>
      </c>
      <c r="T61" s="78">
        <v>2404.9857135599968</v>
      </c>
      <c r="U61" s="78">
        <v>1802.5394430000028</v>
      </c>
      <c r="V61" s="78">
        <v>1875.8651430000036</v>
      </c>
      <c r="W61" s="78">
        <v>1999.4911580900039</v>
      </c>
      <c r="X61" s="78">
        <v>1935.8086970000029</v>
      </c>
      <c r="Y61" s="78">
        <v>2070.9661537500024</v>
      </c>
      <c r="Z61" s="78">
        <v>1830.3675800000017</v>
      </c>
      <c r="AA61" s="78">
        <v>2050.5188210000006</v>
      </c>
      <c r="AB61" s="78">
        <v>2139.13250711</v>
      </c>
      <c r="AC61" s="78">
        <v>2060.632474999999</v>
      </c>
      <c r="AD61" s="78">
        <v>2055.8185624499993</v>
      </c>
      <c r="AE61" s="78">
        <v>2419.7687419999979</v>
      </c>
      <c r="AF61" s="78">
        <v>3898.2883922099995</v>
      </c>
      <c r="AG61" s="78">
        <v>2601.8204653200005</v>
      </c>
      <c r="AH61" s="78">
        <v>2544.8148020999993</v>
      </c>
      <c r="AI61" s="78">
        <v>2443.7432817299996</v>
      </c>
      <c r="AJ61" s="78">
        <v>3664.1053039800004</v>
      </c>
      <c r="AK61" s="78">
        <v>2379.3819869700001</v>
      </c>
      <c r="AL61" s="78">
        <v>2403.1712411000003</v>
      </c>
      <c r="AM61" s="78">
        <v>2596.1215546900003</v>
      </c>
      <c r="AN61" s="78">
        <v>3319.4977999799994</v>
      </c>
      <c r="AO61" s="78">
        <v>0</v>
      </c>
      <c r="AP61" s="78">
        <v>0</v>
      </c>
      <c r="AQ61" s="78">
        <v>0</v>
      </c>
    </row>
    <row r="62" spans="2:43">
      <c r="B62" s="45">
        <v>14</v>
      </c>
      <c r="C62" s="45" t="s">
        <v>208</v>
      </c>
      <c r="D62" s="45" t="s">
        <v>27</v>
      </c>
      <c r="E62" s="78">
        <v>71.850770999999995</v>
      </c>
      <c r="F62" s="78">
        <v>60.506045</v>
      </c>
      <c r="G62" s="78">
        <v>50.629489999999997</v>
      </c>
      <c r="H62" s="78">
        <v>43.116610000000001</v>
      </c>
      <c r="I62" s="78">
        <v>41.136149000000003</v>
      </c>
      <c r="J62" s="78">
        <v>43.237450000000003</v>
      </c>
      <c r="K62" s="78">
        <v>60.396844999999999</v>
      </c>
      <c r="L62" s="78">
        <v>56.766648000000004</v>
      </c>
      <c r="M62" s="78">
        <v>83.502069000000006</v>
      </c>
      <c r="N62" s="78">
        <v>85.104960000000005</v>
      </c>
      <c r="O62" s="78">
        <v>73.988305999999994</v>
      </c>
      <c r="P62" s="78">
        <v>75.174133999999995</v>
      </c>
      <c r="Q62" s="78">
        <v>87.305632000000003</v>
      </c>
      <c r="R62" s="78">
        <v>101.070352</v>
      </c>
      <c r="S62" s="78">
        <v>26.677029000000001</v>
      </c>
      <c r="T62" s="78">
        <v>15.361407099999994</v>
      </c>
      <c r="U62" s="78">
        <v>203.81900104999778</v>
      </c>
      <c r="V62" s="78">
        <v>95.542866039999836</v>
      </c>
      <c r="W62" s="78">
        <v>81.859552410000092</v>
      </c>
      <c r="X62" s="78">
        <v>74.25330082999993</v>
      </c>
      <c r="Y62" s="78">
        <v>69.945844669999957</v>
      </c>
      <c r="Z62" s="78">
        <v>54.13005201000005</v>
      </c>
      <c r="AA62" s="78">
        <v>84.765312259999874</v>
      </c>
      <c r="AB62" s="78">
        <v>94.885835060000176</v>
      </c>
      <c r="AC62" s="78">
        <v>556.3280204099957</v>
      </c>
      <c r="AD62" s="78">
        <v>508.73895715999828</v>
      </c>
      <c r="AE62" s="78">
        <v>260.92521345999785</v>
      </c>
      <c r="AF62" s="78">
        <v>120.05706051000035</v>
      </c>
      <c r="AG62" s="78">
        <v>880.58010416000104</v>
      </c>
      <c r="AH62" s="78">
        <v>2024.4153233200002</v>
      </c>
      <c r="AI62" s="78">
        <v>1088.10159552</v>
      </c>
      <c r="AJ62" s="78">
        <v>116.09543955000007</v>
      </c>
      <c r="AK62" s="78">
        <v>909.76790062999987</v>
      </c>
      <c r="AL62" s="78">
        <v>1056.9307535099997</v>
      </c>
      <c r="AM62" s="78">
        <v>957.48861158</v>
      </c>
      <c r="AN62" s="78">
        <v>1011.7539005299999</v>
      </c>
      <c r="AO62" s="78">
        <v>894.56672145000005</v>
      </c>
      <c r="AP62" s="78">
        <v>103.20739669999998</v>
      </c>
      <c r="AQ62" s="78">
        <v>1139.7590151400054</v>
      </c>
    </row>
    <row r="63" spans="2:43">
      <c r="B63" s="24" t="s">
        <v>209</v>
      </c>
      <c r="C63" s="41" t="s">
        <v>210</v>
      </c>
      <c r="D63" s="41" t="s">
        <v>27</v>
      </c>
      <c r="E63" s="78">
        <v>54.89611</v>
      </c>
      <c r="F63" s="78">
        <v>51.183056000000001</v>
      </c>
      <c r="G63" s="78">
        <v>42.576819</v>
      </c>
      <c r="H63" s="78">
        <v>34.894373000000002</v>
      </c>
      <c r="I63" s="78">
        <v>34.460327999999997</v>
      </c>
      <c r="J63" s="78">
        <v>39.032677999999997</v>
      </c>
      <c r="K63" s="78">
        <v>52.824007999999999</v>
      </c>
      <c r="L63" s="78">
        <v>44.084072999999997</v>
      </c>
      <c r="M63" s="78">
        <v>65.676984000000004</v>
      </c>
      <c r="N63" s="78">
        <v>66.191599999999994</v>
      </c>
      <c r="O63" s="78">
        <v>58.200816000000003</v>
      </c>
      <c r="P63" s="78">
        <v>64.268463999999994</v>
      </c>
      <c r="Q63" s="78">
        <v>70.380736999999996</v>
      </c>
      <c r="R63" s="78">
        <v>67.082575000000006</v>
      </c>
      <c r="S63" s="78">
        <v>22.460961999999999</v>
      </c>
      <c r="T63" s="78">
        <v>12.566352</v>
      </c>
      <c r="U63" s="78">
        <v>65.01801060999999</v>
      </c>
      <c r="V63" s="78">
        <v>63.362441650000015</v>
      </c>
      <c r="W63" s="78">
        <v>65.700430270000012</v>
      </c>
      <c r="X63" s="78">
        <v>65.107242409999998</v>
      </c>
      <c r="Y63" s="78">
        <v>56.61511999999999</v>
      </c>
      <c r="Z63" s="78">
        <v>32.855475649999995</v>
      </c>
      <c r="AA63" s="78">
        <v>58.467780179999991</v>
      </c>
      <c r="AB63" s="78">
        <v>69.557256609999996</v>
      </c>
      <c r="AC63" s="78">
        <v>83.524862759999991</v>
      </c>
      <c r="AD63" s="78">
        <v>84.510658120000002</v>
      </c>
      <c r="AE63" s="78">
        <v>88.777162050000001</v>
      </c>
      <c r="AF63" s="78">
        <v>81.039710070000012</v>
      </c>
      <c r="AG63" s="78">
        <v>88.036639909999991</v>
      </c>
      <c r="AH63" s="78">
        <v>91.476605109999994</v>
      </c>
      <c r="AI63" s="78">
        <v>77.176407380000001</v>
      </c>
      <c r="AJ63" s="78">
        <v>85.161069769999997</v>
      </c>
      <c r="AK63" s="78">
        <v>112.06818423999998</v>
      </c>
      <c r="AL63" s="78">
        <v>89.497093170000014</v>
      </c>
      <c r="AM63" s="78">
        <v>105.47887555</v>
      </c>
      <c r="AN63" s="78">
        <v>98.458778569999993</v>
      </c>
      <c r="AO63" s="78">
        <v>88.32743176000001</v>
      </c>
      <c r="AP63" s="78">
        <v>0</v>
      </c>
      <c r="AQ63" s="78">
        <v>155.85009313999996</v>
      </c>
    </row>
    <row r="64" spans="2:43">
      <c r="B64" s="26" t="s">
        <v>211</v>
      </c>
      <c r="C64" s="42" t="s">
        <v>212</v>
      </c>
      <c r="D64" s="42" t="s">
        <v>27</v>
      </c>
      <c r="E64" s="78">
        <v>0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78">
        <v>0</v>
      </c>
      <c r="Z64" s="78">
        <v>0</v>
      </c>
      <c r="AA64" s="78">
        <v>0</v>
      </c>
      <c r="AB64" s="78">
        <v>0</v>
      </c>
      <c r="AC64" s="78">
        <v>0</v>
      </c>
      <c r="AD64" s="78">
        <v>0</v>
      </c>
      <c r="AE64" s="78">
        <v>0</v>
      </c>
      <c r="AF64" s="78">
        <v>0</v>
      </c>
      <c r="AG64" s="78">
        <v>0</v>
      </c>
      <c r="AH64" s="78">
        <v>0</v>
      </c>
      <c r="AI64" s="78">
        <v>0</v>
      </c>
      <c r="AJ64" s="78">
        <v>0</v>
      </c>
      <c r="AK64" s="78">
        <v>0</v>
      </c>
      <c r="AL64" s="78">
        <v>0</v>
      </c>
      <c r="AM64" s="78">
        <v>0</v>
      </c>
      <c r="AN64" s="78">
        <v>0</v>
      </c>
      <c r="AO64" s="78">
        <v>0</v>
      </c>
      <c r="AP64" s="78">
        <v>0</v>
      </c>
      <c r="AQ64" s="78">
        <v>0</v>
      </c>
    </row>
    <row r="65" spans="2:43">
      <c r="B65" s="26" t="s">
        <v>213</v>
      </c>
      <c r="C65" s="43" t="s">
        <v>214</v>
      </c>
      <c r="D65" s="43" t="s">
        <v>27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</row>
    <row r="66" spans="2:43">
      <c r="B66" s="26" t="s">
        <v>215</v>
      </c>
      <c r="C66" s="43" t="s">
        <v>216</v>
      </c>
      <c r="D66" s="43" t="s">
        <v>27</v>
      </c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</row>
    <row r="67" spans="2:43">
      <c r="B67" s="26" t="s">
        <v>217</v>
      </c>
      <c r="C67" s="43" t="s">
        <v>204</v>
      </c>
      <c r="D67" s="43" t="s">
        <v>27</v>
      </c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</row>
    <row r="68" spans="2:43">
      <c r="B68" s="26" t="s">
        <v>218</v>
      </c>
      <c r="C68" s="42" t="s">
        <v>219</v>
      </c>
      <c r="D68" s="42" t="s">
        <v>27</v>
      </c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</row>
    <row r="69" spans="2:43">
      <c r="B69" s="26" t="s">
        <v>220</v>
      </c>
      <c r="C69" s="42" t="s">
        <v>221</v>
      </c>
      <c r="D69" s="42" t="s">
        <v>27</v>
      </c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</row>
    <row r="70" spans="2:43">
      <c r="B70" s="26" t="s">
        <v>222</v>
      </c>
      <c r="C70" s="42" t="s">
        <v>223</v>
      </c>
      <c r="D70" s="42" t="s">
        <v>27</v>
      </c>
      <c r="E70" s="78">
        <v>54.89611</v>
      </c>
      <c r="F70" s="78">
        <v>51.183056000000001</v>
      </c>
      <c r="G70" s="78">
        <v>42.576819</v>
      </c>
      <c r="H70" s="78">
        <v>34.894373000000002</v>
      </c>
      <c r="I70" s="78">
        <v>34.460327999999997</v>
      </c>
      <c r="J70" s="78">
        <v>39.032677999999997</v>
      </c>
      <c r="K70" s="78">
        <v>52.824007999999999</v>
      </c>
      <c r="L70" s="78">
        <v>44.084072999999997</v>
      </c>
      <c r="M70" s="78">
        <v>65.676984000000004</v>
      </c>
      <c r="N70" s="78">
        <v>66.191599999999994</v>
      </c>
      <c r="O70" s="78">
        <v>58.200816000000003</v>
      </c>
      <c r="P70" s="78">
        <v>64.268463999999994</v>
      </c>
      <c r="Q70" s="78">
        <v>70.380736999999996</v>
      </c>
      <c r="R70" s="78">
        <v>67.082575000000006</v>
      </c>
      <c r="S70" s="78">
        <v>22.460961999999999</v>
      </c>
      <c r="T70" s="78">
        <v>12.566352</v>
      </c>
      <c r="U70" s="78">
        <v>65.01801060999999</v>
      </c>
      <c r="V70" s="78">
        <v>63.362441650000015</v>
      </c>
      <c r="W70" s="78">
        <v>65.700430270000012</v>
      </c>
      <c r="X70" s="78">
        <v>65.107242409999998</v>
      </c>
      <c r="Y70" s="78">
        <v>56.61511999999999</v>
      </c>
      <c r="Z70" s="78">
        <v>32.855475649999995</v>
      </c>
      <c r="AA70" s="78">
        <v>58.467780179999991</v>
      </c>
      <c r="AB70" s="78">
        <v>69.557256609999996</v>
      </c>
      <c r="AC70" s="78">
        <v>83.524862759999991</v>
      </c>
      <c r="AD70" s="78">
        <v>84.510658120000002</v>
      </c>
      <c r="AE70" s="78">
        <v>88.777162050000001</v>
      </c>
      <c r="AF70" s="78">
        <v>81.039710070000012</v>
      </c>
      <c r="AG70" s="78">
        <v>88.036639909999991</v>
      </c>
      <c r="AH70" s="78">
        <v>91.476605109999994</v>
      </c>
      <c r="AI70" s="78">
        <v>77.176407380000001</v>
      </c>
      <c r="AJ70" s="78">
        <v>85.161069769999997</v>
      </c>
      <c r="AK70" s="78">
        <v>112.06818423999998</v>
      </c>
      <c r="AL70" s="78">
        <v>89.497093170000014</v>
      </c>
      <c r="AM70" s="78">
        <v>105.47887555</v>
      </c>
      <c r="AN70" s="78">
        <v>98.458778569999993</v>
      </c>
      <c r="AO70" s="78">
        <v>88.32743176000001</v>
      </c>
      <c r="AP70" s="78">
        <v>0</v>
      </c>
      <c r="AQ70" s="78">
        <v>155.85009313999996</v>
      </c>
    </row>
    <row r="71" spans="2:43">
      <c r="B71" s="26" t="s">
        <v>224</v>
      </c>
      <c r="C71" s="42" t="s">
        <v>225</v>
      </c>
      <c r="D71" s="42" t="s">
        <v>27</v>
      </c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</row>
    <row r="72" spans="2:43">
      <c r="B72" s="26" t="s">
        <v>226</v>
      </c>
      <c r="C72" s="42" t="s">
        <v>227</v>
      </c>
      <c r="D72" s="42" t="s">
        <v>27</v>
      </c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</row>
    <row r="73" spans="2:43">
      <c r="B73" s="24" t="s">
        <v>228</v>
      </c>
      <c r="C73" s="41" t="s">
        <v>229</v>
      </c>
      <c r="D73" s="41" t="s">
        <v>27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80.925242179997795</v>
      </c>
      <c r="V73" s="78">
        <v>0</v>
      </c>
      <c r="W73" s="78">
        <v>0</v>
      </c>
      <c r="X73" s="78">
        <v>0</v>
      </c>
      <c r="Y73" s="78">
        <v>0</v>
      </c>
      <c r="Z73" s="78">
        <v>0</v>
      </c>
      <c r="AA73" s="78">
        <v>0</v>
      </c>
      <c r="AB73" s="78">
        <v>0</v>
      </c>
      <c r="AC73" s="78">
        <v>375.44424012999571</v>
      </c>
      <c r="AD73" s="78">
        <v>364.90525929999831</v>
      </c>
      <c r="AE73" s="78">
        <v>108.9240275799979</v>
      </c>
      <c r="AF73" s="78">
        <v>0</v>
      </c>
      <c r="AG73" s="78">
        <v>687.98042993000104</v>
      </c>
      <c r="AH73" s="78">
        <v>1842.4311794900002</v>
      </c>
      <c r="AI73" s="78">
        <v>856.10652712000001</v>
      </c>
      <c r="AJ73" s="78">
        <v>0</v>
      </c>
      <c r="AK73" s="78">
        <v>658.43330774999993</v>
      </c>
      <c r="AL73" s="78">
        <v>803.70894872999986</v>
      </c>
      <c r="AM73" s="78">
        <v>532.82595193999998</v>
      </c>
      <c r="AN73" s="78">
        <v>640.54877758000009</v>
      </c>
      <c r="AO73" s="78">
        <v>806.23928969000008</v>
      </c>
      <c r="AP73" s="78">
        <v>20.339522140001669</v>
      </c>
      <c r="AQ73" s="78">
        <v>906.33658329000548</v>
      </c>
    </row>
    <row r="74" spans="2:43">
      <c r="B74" s="26" t="s">
        <v>230</v>
      </c>
      <c r="C74" s="42" t="s">
        <v>231</v>
      </c>
      <c r="D74" s="42" t="s">
        <v>27</v>
      </c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</row>
    <row r="75" spans="2:43">
      <c r="B75" s="26" t="s">
        <v>232</v>
      </c>
      <c r="C75" s="42" t="s">
        <v>233</v>
      </c>
      <c r="D75" s="42" t="s">
        <v>27</v>
      </c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</row>
    <row r="76" spans="2:43">
      <c r="B76" s="26" t="s">
        <v>234</v>
      </c>
      <c r="C76" s="42" t="s">
        <v>235</v>
      </c>
      <c r="D76" s="42" t="s">
        <v>27</v>
      </c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</row>
    <row r="77" spans="2:43">
      <c r="B77" s="26" t="s">
        <v>236</v>
      </c>
      <c r="C77" s="42" t="s">
        <v>237</v>
      </c>
      <c r="D77" s="42" t="s">
        <v>27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80.925242179997795</v>
      </c>
      <c r="V77" s="78">
        <v>0</v>
      </c>
      <c r="W77" s="78">
        <v>0</v>
      </c>
      <c r="X77" s="78">
        <v>0</v>
      </c>
      <c r="Y77" s="78">
        <v>0</v>
      </c>
      <c r="Z77" s="78">
        <v>0</v>
      </c>
      <c r="AA77" s="78">
        <v>0</v>
      </c>
      <c r="AB77" s="78">
        <v>0</v>
      </c>
      <c r="AC77" s="78">
        <v>375.44424012999571</v>
      </c>
      <c r="AD77" s="78">
        <v>364.90525929999831</v>
      </c>
      <c r="AE77" s="78">
        <v>108.9240275799979</v>
      </c>
      <c r="AF77" s="78">
        <v>0</v>
      </c>
      <c r="AG77" s="78">
        <v>687.98042993000104</v>
      </c>
      <c r="AH77" s="78">
        <v>1842.4311794900002</v>
      </c>
      <c r="AI77" s="78">
        <v>856.10652712000001</v>
      </c>
      <c r="AJ77" s="78">
        <v>0</v>
      </c>
      <c r="AK77" s="78">
        <v>658.43330774999993</v>
      </c>
      <c r="AL77" s="78">
        <v>803.70894872999986</v>
      </c>
      <c r="AM77" s="78">
        <v>532.82595193999998</v>
      </c>
      <c r="AN77" s="78">
        <v>640.54877758000009</v>
      </c>
      <c r="AO77" s="78">
        <v>806.23928969000008</v>
      </c>
      <c r="AP77" s="78">
        <v>20.339522140001669</v>
      </c>
      <c r="AQ77" s="78">
        <v>906.33658329000548</v>
      </c>
    </row>
    <row r="78" spans="2:43">
      <c r="B78" s="24" t="s">
        <v>238</v>
      </c>
      <c r="C78" s="41" t="s">
        <v>239</v>
      </c>
      <c r="D78" s="41" t="s">
        <v>27</v>
      </c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</row>
    <row r="79" spans="2:43">
      <c r="B79" s="24" t="s">
        <v>240</v>
      </c>
      <c r="C79" s="41" t="s">
        <v>241</v>
      </c>
      <c r="D79" s="41" t="s">
        <v>27</v>
      </c>
      <c r="E79" s="78">
        <v>16.954660999999994</v>
      </c>
      <c r="F79" s="78">
        <v>9.3229889999999997</v>
      </c>
      <c r="G79" s="78">
        <v>8.0526709999999966</v>
      </c>
      <c r="H79" s="78">
        <v>8.2222369999999998</v>
      </c>
      <c r="I79" s="78">
        <v>6.6758210000000062</v>
      </c>
      <c r="J79" s="78">
        <v>4.2047720000000055</v>
      </c>
      <c r="K79" s="78">
        <v>7.5728369999999998</v>
      </c>
      <c r="L79" s="78">
        <v>12.682575000000007</v>
      </c>
      <c r="M79" s="78">
        <v>17.825085000000001</v>
      </c>
      <c r="N79" s="78">
        <v>18.913360000000011</v>
      </c>
      <c r="O79" s="78">
        <v>15.787489999999991</v>
      </c>
      <c r="P79" s="78">
        <v>10.905670000000001</v>
      </c>
      <c r="Q79" s="78">
        <v>16.924895000000006</v>
      </c>
      <c r="R79" s="78">
        <v>33.987776999999994</v>
      </c>
      <c r="S79" s="78">
        <v>4.2160670000000025</v>
      </c>
      <c r="T79" s="78">
        <v>2.7950550999999937</v>
      </c>
      <c r="U79" s="78">
        <v>57.875748260000009</v>
      </c>
      <c r="V79" s="78">
        <v>32.180424389999821</v>
      </c>
      <c r="W79" s="78">
        <v>16.159122140000079</v>
      </c>
      <c r="X79" s="78">
        <v>9.1460584199999317</v>
      </c>
      <c r="Y79" s="78">
        <v>13.330724669999967</v>
      </c>
      <c r="Z79" s="78">
        <v>21.274576360000054</v>
      </c>
      <c r="AA79" s="78">
        <v>26.297532079999883</v>
      </c>
      <c r="AB79" s="78">
        <v>25.32857845000018</v>
      </c>
      <c r="AC79" s="78">
        <v>97.358917519999977</v>
      </c>
      <c r="AD79" s="78">
        <v>59.323039739999956</v>
      </c>
      <c r="AE79" s="78">
        <v>63.224023829999993</v>
      </c>
      <c r="AF79" s="78">
        <v>39.017350440000342</v>
      </c>
      <c r="AG79" s="78">
        <v>104.56303432000004</v>
      </c>
      <c r="AH79" s="78">
        <v>90.507538719999957</v>
      </c>
      <c r="AI79" s="78">
        <v>154.81866102000004</v>
      </c>
      <c r="AJ79" s="78">
        <v>30.934369780000068</v>
      </c>
      <c r="AK79" s="78">
        <v>139.26640864000001</v>
      </c>
      <c r="AL79" s="78">
        <v>163.72471160999987</v>
      </c>
      <c r="AM79" s="78">
        <v>319.18378409000002</v>
      </c>
      <c r="AN79" s="78">
        <v>272.74634437999987</v>
      </c>
      <c r="AO79" s="78">
        <v>0</v>
      </c>
      <c r="AP79" s="78">
        <v>82.867874559998313</v>
      </c>
      <c r="AQ79" s="78">
        <v>77.572338709999997</v>
      </c>
    </row>
    <row r="80" spans="2:43">
      <c r="B80" s="26" t="s">
        <v>242</v>
      </c>
      <c r="C80" s="42" t="s">
        <v>200</v>
      </c>
      <c r="D80" s="42" t="s">
        <v>27</v>
      </c>
      <c r="E80" s="78">
        <v>16.954660999999994</v>
      </c>
      <c r="F80" s="78">
        <v>9.3229889999999997</v>
      </c>
      <c r="G80" s="78">
        <v>8.0526709999999966</v>
      </c>
      <c r="H80" s="78">
        <v>8.2222369999999998</v>
      </c>
      <c r="I80" s="78">
        <v>6.6758210000000062</v>
      </c>
      <c r="J80" s="78">
        <v>4.2047720000000055</v>
      </c>
      <c r="K80" s="78">
        <v>7.5728369999999998</v>
      </c>
      <c r="L80" s="78">
        <v>12.682575000000007</v>
      </c>
      <c r="M80" s="78">
        <v>17.825085000000001</v>
      </c>
      <c r="N80" s="78">
        <v>18.913360000000011</v>
      </c>
      <c r="O80" s="78">
        <v>15.787489999999991</v>
      </c>
      <c r="P80" s="78">
        <v>10.905670000000001</v>
      </c>
      <c r="Q80" s="78">
        <v>16.924895000000006</v>
      </c>
      <c r="R80" s="78">
        <v>33.987776999999994</v>
      </c>
      <c r="S80" s="78">
        <v>4.2160670000000025</v>
      </c>
      <c r="T80" s="78">
        <v>2.7950550999999937</v>
      </c>
      <c r="U80" s="78">
        <v>57.875748260000009</v>
      </c>
      <c r="V80" s="78">
        <v>32.180424389999821</v>
      </c>
      <c r="W80" s="78">
        <v>16.159122140000079</v>
      </c>
      <c r="X80" s="78">
        <v>9.1460584199999317</v>
      </c>
      <c r="Y80" s="78">
        <v>13.330724669999967</v>
      </c>
      <c r="Z80" s="78">
        <v>21.274576360000054</v>
      </c>
      <c r="AA80" s="78">
        <v>26.297532079999883</v>
      </c>
      <c r="AB80" s="78">
        <v>25.32857845000018</v>
      </c>
      <c r="AC80" s="78">
        <v>97.358917519999977</v>
      </c>
      <c r="AD80" s="78">
        <v>59.323039739999956</v>
      </c>
      <c r="AE80" s="78">
        <v>63.224023829999993</v>
      </c>
      <c r="AF80" s="78">
        <v>39.017350440000342</v>
      </c>
      <c r="AG80" s="78">
        <v>104.56303432000004</v>
      </c>
      <c r="AH80" s="78">
        <v>90.507538719999957</v>
      </c>
      <c r="AI80" s="78">
        <v>154.81866102000004</v>
      </c>
      <c r="AJ80" s="78">
        <v>30.934369780000068</v>
      </c>
      <c r="AK80" s="78">
        <v>139.26640864000001</v>
      </c>
      <c r="AL80" s="78">
        <v>163.72471160999987</v>
      </c>
      <c r="AM80" s="78">
        <v>319.18378409000002</v>
      </c>
      <c r="AN80" s="78">
        <v>272.74634437999987</v>
      </c>
      <c r="AO80" s="78">
        <v>0</v>
      </c>
      <c r="AP80" s="78">
        <v>82.867874559998313</v>
      </c>
      <c r="AQ80" s="78">
        <v>77.572338709999997</v>
      </c>
    </row>
    <row r="81" spans="2:43">
      <c r="B81" s="26" t="s">
        <v>243</v>
      </c>
      <c r="C81" s="43" t="s">
        <v>244</v>
      </c>
      <c r="D81" s="43" t="s">
        <v>27</v>
      </c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</row>
    <row r="82" spans="2:43">
      <c r="B82" s="26" t="s">
        <v>245</v>
      </c>
      <c r="C82" s="43" t="s">
        <v>246</v>
      </c>
      <c r="D82" s="43" t="s">
        <v>27</v>
      </c>
      <c r="E82" s="78">
        <v>16.954660999999994</v>
      </c>
      <c r="F82" s="78">
        <v>9.3229889999999997</v>
      </c>
      <c r="G82" s="78">
        <v>8.0526709999999966</v>
      </c>
      <c r="H82" s="78">
        <v>8.2222369999999998</v>
      </c>
      <c r="I82" s="78">
        <v>6.6758210000000062</v>
      </c>
      <c r="J82" s="78">
        <v>4.2047720000000055</v>
      </c>
      <c r="K82" s="78">
        <v>7.5728369999999998</v>
      </c>
      <c r="L82" s="78">
        <v>12.682575000000007</v>
      </c>
      <c r="M82" s="78">
        <v>17.825085000000001</v>
      </c>
      <c r="N82" s="78">
        <v>18.913360000000011</v>
      </c>
      <c r="O82" s="78">
        <v>15.787489999999991</v>
      </c>
      <c r="P82" s="78">
        <v>10.905670000000001</v>
      </c>
      <c r="Q82" s="78">
        <v>16.924895000000006</v>
      </c>
      <c r="R82" s="78">
        <v>33.987776999999994</v>
      </c>
      <c r="S82" s="78">
        <v>4.2160670000000025</v>
      </c>
      <c r="T82" s="78">
        <v>2.7950550999999937</v>
      </c>
      <c r="U82" s="78">
        <v>57.875748260000009</v>
      </c>
      <c r="V82" s="78">
        <v>32.180424389999821</v>
      </c>
      <c r="W82" s="78">
        <v>16.159122140000079</v>
      </c>
      <c r="X82" s="78">
        <v>9.1460584199999317</v>
      </c>
      <c r="Y82" s="78">
        <v>13.330724669999967</v>
      </c>
      <c r="Z82" s="78">
        <v>21.274576360000054</v>
      </c>
      <c r="AA82" s="78">
        <v>26.297532079999883</v>
      </c>
      <c r="AB82" s="78">
        <v>25.32857845000018</v>
      </c>
      <c r="AC82" s="78">
        <v>97.358917519999977</v>
      </c>
      <c r="AD82" s="78">
        <v>59.323039739999956</v>
      </c>
      <c r="AE82" s="78">
        <v>63.224023829999993</v>
      </c>
      <c r="AF82" s="78">
        <v>39.017350440000342</v>
      </c>
      <c r="AG82" s="78">
        <v>104.56303432000004</v>
      </c>
      <c r="AH82" s="78">
        <v>90.507538719999957</v>
      </c>
      <c r="AI82" s="78">
        <v>154.81866102000004</v>
      </c>
      <c r="AJ82" s="78">
        <v>30.934369780000068</v>
      </c>
      <c r="AK82" s="78">
        <v>139.26640864000001</v>
      </c>
      <c r="AL82" s="78">
        <v>163.72471160999987</v>
      </c>
      <c r="AM82" s="78">
        <v>319.18378409000002</v>
      </c>
      <c r="AN82" s="78">
        <v>272.74634437999987</v>
      </c>
      <c r="AO82" s="78">
        <v>0</v>
      </c>
      <c r="AP82" s="78">
        <v>82.867874559998313</v>
      </c>
      <c r="AQ82" s="78">
        <v>77.572338709999997</v>
      </c>
    </row>
    <row r="83" spans="2:43">
      <c r="B83" s="26" t="s">
        <v>247</v>
      </c>
      <c r="C83" s="42" t="s">
        <v>248</v>
      </c>
      <c r="D83" s="42" t="s">
        <v>27</v>
      </c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</row>
    <row r="84" spans="2:43" ht="33.75" customHeight="1">
      <c r="B84" s="24" t="s">
        <v>249</v>
      </c>
      <c r="C84" s="46" t="s">
        <v>250</v>
      </c>
      <c r="D84" s="46" t="s">
        <v>27</v>
      </c>
      <c r="E84" s="78">
        <v>0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  <c r="W84" s="78">
        <v>0</v>
      </c>
      <c r="X84" s="78">
        <v>0</v>
      </c>
      <c r="Y84" s="78">
        <v>0</v>
      </c>
      <c r="Z84" s="78">
        <v>0</v>
      </c>
      <c r="AA84" s="78">
        <v>0</v>
      </c>
      <c r="AB84" s="78">
        <v>0</v>
      </c>
      <c r="AC84" s="78">
        <v>0</v>
      </c>
      <c r="AD84" s="78">
        <v>0</v>
      </c>
      <c r="AE84" s="78">
        <v>0</v>
      </c>
      <c r="AF84" s="78">
        <v>0</v>
      </c>
      <c r="AG84" s="78">
        <v>0</v>
      </c>
      <c r="AH84" s="78">
        <v>0</v>
      </c>
      <c r="AI84" s="78">
        <v>0</v>
      </c>
      <c r="AJ84" s="78">
        <v>0</v>
      </c>
      <c r="AK84" s="78">
        <v>0</v>
      </c>
      <c r="AL84" s="78">
        <v>0</v>
      </c>
      <c r="AM84" s="78">
        <v>0</v>
      </c>
      <c r="AN84" s="78">
        <v>0</v>
      </c>
      <c r="AO84" s="78">
        <v>0</v>
      </c>
      <c r="AP84" s="78">
        <v>0</v>
      </c>
      <c r="AQ84" s="78">
        <v>0</v>
      </c>
    </row>
    <row r="85" spans="2:43">
      <c r="B85" s="26" t="s">
        <v>251</v>
      </c>
      <c r="C85" s="42" t="s">
        <v>252</v>
      </c>
      <c r="D85" s="42" t="s">
        <v>27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  <c r="W85" s="78">
        <v>0</v>
      </c>
      <c r="X85" s="78">
        <v>0</v>
      </c>
      <c r="Y85" s="78">
        <v>0</v>
      </c>
      <c r="Z85" s="78">
        <v>0</v>
      </c>
      <c r="AA85" s="78">
        <v>0</v>
      </c>
      <c r="AB85" s="78">
        <v>0</v>
      </c>
      <c r="AC85" s="78">
        <v>0</v>
      </c>
      <c r="AD85" s="78">
        <v>0</v>
      </c>
      <c r="AE85" s="78">
        <v>0</v>
      </c>
      <c r="AF85" s="78">
        <v>0</v>
      </c>
      <c r="AG85" s="78">
        <v>0</v>
      </c>
      <c r="AH85" s="78">
        <v>0</v>
      </c>
      <c r="AI85" s="78">
        <v>0</v>
      </c>
      <c r="AJ85" s="78">
        <v>0</v>
      </c>
      <c r="AK85" s="78">
        <v>0</v>
      </c>
      <c r="AL85" s="78">
        <v>0</v>
      </c>
      <c r="AM85" s="78">
        <v>0</v>
      </c>
      <c r="AN85" s="78">
        <v>0</v>
      </c>
      <c r="AO85" s="78">
        <v>0</v>
      </c>
      <c r="AP85" s="78">
        <v>0</v>
      </c>
      <c r="AQ85" s="78">
        <v>0</v>
      </c>
    </row>
    <row r="86" spans="2:43">
      <c r="B86" s="26" t="s">
        <v>253</v>
      </c>
      <c r="C86" s="43" t="s">
        <v>254</v>
      </c>
      <c r="D86" s="43" t="s">
        <v>27</v>
      </c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</row>
    <row r="87" spans="2:43">
      <c r="B87" s="26" t="s">
        <v>255</v>
      </c>
      <c r="C87" s="43" t="s">
        <v>256</v>
      </c>
      <c r="D87" s="43" t="s">
        <v>27</v>
      </c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</row>
    <row r="88" spans="2:43">
      <c r="B88" s="26" t="s">
        <v>257</v>
      </c>
      <c r="C88" s="43" t="s">
        <v>258</v>
      </c>
      <c r="D88" s="43" t="s">
        <v>27</v>
      </c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</row>
    <row r="89" spans="2:43">
      <c r="B89" s="17" t="s">
        <v>259</v>
      </c>
      <c r="C89" s="47" t="s">
        <v>260</v>
      </c>
      <c r="D89" s="47" t="s">
        <v>27</v>
      </c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</row>
  </sheetData>
  <mergeCells count="14">
    <mergeCell ref="B5:C6"/>
    <mergeCell ref="E6:H6"/>
    <mergeCell ref="I6:L6"/>
    <mergeCell ref="M6:P6"/>
    <mergeCell ref="AO6:AQ6"/>
    <mergeCell ref="E3:AN3"/>
    <mergeCell ref="E2:AN2"/>
    <mergeCell ref="AK6:AN6"/>
    <mergeCell ref="E4:AN5"/>
    <mergeCell ref="Y6:AB6"/>
    <mergeCell ref="AC6:AF6"/>
    <mergeCell ref="AG6:AJ6"/>
    <mergeCell ref="U6:X6"/>
    <mergeCell ref="Q6:T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Q53"/>
  <sheetViews>
    <sheetView zoomScaleNormal="100" workbookViewId="0">
      <selection sqref="A1:XFD1048576"/>
    </sheetView>
  </sheetViews>
  <sheetFormatPr defaultColWidth="9.140625" defaultRowHeight="15"/>
  <cols>
    <col min="1" max="2" width="11.42578125" customWidth="1"/>
    <col min="3" max="3" width="64.28515625" customWidth="1"/>
    <col min="4" max="16" width="11.42578125" customWidth="1"/>
    <col min="17" max="17" width="9.5703125" customWidth="1"/>
    <col min="18" max="40" width="9.140625" customWidth="1"/>
  </cols>
  <sheetData>
    <row r="1" spans="2:43">
      <c r="B1" s="7" t="s">
        <v>101</v>
      </c>
    </row>
    <row r="2" spans="2:43" ht="15.75" customHeight="1">
      <c r="B2" s="31" t="s">
        <v>100</v>
      </c>
      <c r="C2" s="32"/>
      <c r="D2" s="19"/>
      <c r="E2" s="96" t="s">
        <v>502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87"/>
      <c r="AP2" s="87"/>
      <c r="AQ2" s="87"/>
    </row>
    <row r="3" spans="2:43" ht="15.75" customHeight="1">
      <c r="B3" s="31" t="s">
        <v>261</v>
      </c>
      <c r="C3" s="33"/>
      <c r="D3" s="16"/>
      <c r="E3" s="96" t="s">
        <v>505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87"/>
      <c r="AP3" s="87"/>
      <c r="AQ3" s="87"/>
    </row>
    <row r="4" spans="2:43" ht="15" customHeight="1">
      <c r="B4" s="13"/>
      <c r="C4" s="14"/>
      <c r="D4" s="15"/>
      <c r="E4" s="97" t="s">
        <v>496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87"/>
      <c r="AP4" s="87"/>
      <c r="AQ4" s="87"/>
    </row>
    <row r="5" spans="2:43" ht="15" customHeight="1">
      <c r="B5" s="107" t="s">
        <v>262</v>
      </c>
      <c r="C5" s="108"/>
      <c r="D5" s="16"/>
      <c r="E5" s="99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88"/>
      <c r="AP5" s="88"/>
      <c r="AQ5" s="88"/>
    </row>
    <row r="6" spans="2:43">
      <c r="B6" s="107"/>
      <c r="C6" s="108"/>
      <c r="D6" s="16"/>
      <c r="E6" s="94">
        <v>2015</v>
      </c>
      <c r="F6" s="95"/>
      <c r="G6" s="95"/>
      <c r="H6" s="106"/>
      <c r="I6" s="94">
        <v>2016</v>
      </c>
      <c r="J6" s="95"/>
      <c r="K6" s="95"/>
      <c r="L6" s="106"/>
      <c r="M6" s="94">
        <v>2017</v>
      </c>
      <c r="N6" s="95"/>
      <c r="O6" s="95"/>
      <c r="P6" s="106"/>
      <c r="Q6" s="94">
        <v>2018</v>
      </c>
      <c r="R6" s="95"/>
      <c r="S6" s="95"/>
      <c r="T6" s="106"/>
      <c r="U6" s="94">
        <v>2019</v>
      </c>
      <c r="V6" s="95"/>
      <c r="W6" s="95"/>
      <c r="X6" s="106"/>
      <c r="Y6" s="94">
        <v>2020</v>
      </c>
      <c r="Z6" s="95"/>
      <c r="AA6" s="95"/>
      <c r="AB6" s="106"/>
      <c r="AC6" s="94">
        <v>2021</v>
      </c>
      <c r="AD6" s="95"/>
      <c r="AE6" s="95"/>
      <c r="AF6" s="106"/>
      <c r="AG6" s="94">
        <v>2022</v>
      </c>
      <c r="AH6" s="95"/>
      <c r="AI6" s="95"/>
      <c r="AJ6" s="106"/>
      <c r="AK6" s="94">
        <v>2023</v>
      </c>
      <c r="AL6" s="95"/>
      <c r="AM6" s="95"/>
      <c r="AN6" s="106"/>
      <c r="AO6" s="94">
        <v>2024</v>
      </c>
      <c r="AP6" s="95"/>
      <c r="AQ6" s="95"/>
    </row>
    <row r="7" spans="2:43">
      <c r="B7" s="48"/>
      <c r="C7" s="49"/>
      <c r="D7" s="16"/>
      <c r="E7" s="77" t="s">
        <v>497</v>
      </c>
      <c r="F7" s="77" t="s">
        <v>498</v>
      </c>
      <c r="G7" s="77" t="s">
        <v>499</v>
      </c>
      <c r="H7" s="77" t="s">
        <v>500</v>
      </c>
      <c r="I7" s="77" t="s">
        <v>497</v>
      </c>
      <c r="J7" s="77" t="s">
        <v>498</v>
      </c>
      <c r="K7" s="77" t="s">
        <v>499</v>
      </c>
      <c r="L7" s="77" t="s">
        <v>500</v>
      </c>
      <c r="M7" s="77" t="s">
        <v>497</v>
      </c>
      <c r="N7" s="77" t="s">
        <v>498</v>
      </c>
      <c r="O7" s="77" t="s">
        <v>499</v>
      </c>
      <c r="P7" s="77" t="s">
        <v>500</v>
      </c>
      <c r="Q7" s="77" t="s">
        <v>497</v>
      </c>
      <c r="R7" s="77" t="s">
        <v>498</v>
      </c>
      <c r="S7" s="77" t="s">
        <v>499</v>
      </c>
      <c r="T7" s="77" t="s">
        <v>500</v>
      </c>
      <c r="U7" s="77" t="s">
        <v>497</v>
      </c>
      <c r="V7" s="77" t="s">
        <v>498</v>
      </c>
      <c r="W7" s="77" t="s">
        <v>499</v>
      </c>
      <c r="X7" s="77" t="s">
        <v>500</v>
      </c>
      <c r="Y7" s="77" t="s">
        <v>497</v>
      </c>
      <c r="Z7" s="77" t="s">
        <v>498</v>
      </c>
      <c r="AA7" s="77" t="s">
        <v>499</v>
      </c>
      <c r="AB7" s="77" t="s">
        <v>500</v>
      </c>
      <c r="AC7" s="77" t="s">
        <v>497</v>
      </c>
      <c r="AD7" s="77" t="s">
        <v>498</v>
      </c>
      <c r="AE7" s="77" t="s">
        <v>499</v>
      </c>
      <c r="AF7" s="77" t="s">
        <v>500</v>
      </c>
      <c r="AG7" s="77" t="s">
        <v>497</v>
      </c>
      <c r="AH7" s="77" t="s">
        <v>498</v>
      </c>
      <c r="AI7" s="77" t="s">
        <v>499</v>
      </c>
      <c r="AJ7" s="77" t="s">
        <v>500</v>
      </c>
      <c r="AK7" s="76" t="s">
        <v>497</v>
      </c>
      <c r="AL7" s="76" t="s">
        <v>498</v>
      </c>
      <c r="AM7" s="76" t="s">
        <v>499</v>
      </c>
      <c r="AN7" s="76" t="s">
        <v>500</v>
      </c>
      <c r="AO7" s="76" t="s">
        <v>497</v>
      </c>
      <c r="AP7" s="76" t="s">
        <v>498</v>
      </c>
      <c r="AQ7" s="76" t="s">
        <v>499</v>
      </c>
    </row>
    <row r="8" spans="2:43">
      <c r="B8" s="55" t="s">
        <v>38</v>
      </c>
      <c r="C8" s="56" t="s">
        <v>263</v>
      </c>
      <c r="D8" s="57" t="s">
        <v>27</v>
      </c>
      <c r="E8" s="78">
        <v>2548.6183085599987</v>
      </c>
      <c r="F8" s="78">
        <v>2947.41590529</v>
      </c>
      <c r="G8" s="78">
        <v>2783.7760965999996</v>
      </c>
      <c r="H8" s="78">
        <v>3299.9748568599998</v>
      </c>
      <c r="I8" s="78">
        <v>2952.9250180700001</v>
      </c>
      <c r="J8" s="78">
        <v>2605.1866648500004</v>
      </c>
      <c r="K8" s="78">
        <v>3517.2169268899997</v>
      </c>
      <c r="L8" s="78">
        <v>3708.2176205100004</v>
      </c>
      <c r="M8" s="78">
        <v>2514.1315303399997</v>
      </c>
      <c r="N8" s="78">
        <v>3076.4819618400006</v>
      </c>
      <c r="O8" s="78">
        <v>3113.11157529</v>
      </c>
      <c r="P8" s="78">
        <v>3679.4596905699991</v>
      </c>
      <c r="Q8" s="78">
        <v>2806.0151272500007</v>
      </c>
      <c r="R8" s="78">
        <v>4037.7002469899999</v>
      </c>
      <c r="S8" s="78">
        <v>4021.61369423</v>
      </c>
      <c r="T8" s="78">
        <v>5537.7981625799994</v>
      </c>
      <c r="U8" s="78">
        <v>2826.9435149299998</v>
      </c>
      <c r="V8" s="78">
        <v>3540.8308582900058</v>
      </c>
      <c r="W8" s="78">
        <v>3376.4622927500045</v>
      </c>
      <c r="X8" s="78">
        <v>3937.7400289399966</v>
      </c>
      <c r="Y8" s="78">
        <v>3457.5242949099998</v>
      </c>
      <c r="Z8" s="78">
        <v>3557.8595193400024</v>
      </c>
      <c r="AA8" s="78">
        <v>3523.534602640008</v>
      </c>
      <c r="AB8" s="78">
        <v>4552.8870386100034</v>
      </c>
      <c r="AC8" s="78">
        <v>3611.589195980001</v>
      </c>
      <c r="AD8" s="78">
        <v>3948.9314853799992</v>
      </c>
      <c r="AE8" s="78">
        <v>3827.3800789699908</v>
      </c>
      <c r="AF8" s="78">
        <v>5331.5107830200068</v>
      </c>
      <c r="AG8" s="78">
        <v>5125.0680070299995</v>
      </c>
      <c r="AH8" s="78">
        <v>4738.8217266799993</v>
      </c>
      <c r="AI8" s="78">
        <v>4616.1840450600012</v>
      </c>
      <c r="AJ8" s="78">
        <v>5671.0113660599991</v>
      </c>
      <c r="AK8" s="78">
        <v>6263.0542002599896</v>
      </c>
      <c r="AL8" s="78">
        <v>6794.1408369199798</v>
      </c>
      <c r="AM8" s="78">
        <v>5735.8048761200007</v>
      </c>
      <c r="AN8" s="78">
        <v>7190.5977232900004</v>
      </c>
      <c r="AO8" s="78">
        <v>4709.2523173099999</v>
      </c>
      <c r="AP8" s="78">
        <v>4378.4790418900038</v>
      </c>
      <c r="AQ8" s="78">
        <v>4925.692262900001</v>
      </c>
    </row>
    <row r="9" spans="2:43">
      <c r="B9" s="24" t="s">
        <v>40</v>
      </c>
      <c r="C9" s="19" t="s">
        <v>264</v>
      </c>
      <c r="D9" s="16" t="s">
        <v>27</v>
      </c>
      <c r="E9" s="78">
        <v>1321.5341750499999</v>
      </c>
      <c r="F9" s="78">
        <v>1283.12886675</v>
      </c>
      <c r="G9" s="78">
        <v>1071.06710875</v>
      </c>
      <c r="H9" s="78">
        <v>1147.7932147500001</v>
      </c>
      <c r="I9" s="78">
        <v>1225.113221455</v>
      </c>
      <c r="J9" s="78">
        <v>1132.7838844549999</v>
      </c>
      <c r="K9" s="78">
        <v>2072.3960644549998</v>
      </c>
      <c r="L9" s="78">
        <v>1537.3620260050002</v>
      </c>
      <c r="M9" s="78">
        <v>1530.92274367</v>
      </c>
      <c r="N9" s="78">
        <v>1547.3947714200001</v>
      </c>
      <c r="O9" s="78">
        <v>1460.1380424200001</v>
      </c>
      <c r="P9" s="78">
        <v>1804.426142475</v>
      </c>
      <c r="Q9" s="78">
        <v>1660.73017013</v>
      </c>
      <c r="R9" s="78">
        <v>1564.0992326300002</v>
      </c>
      <c r="S9" s="78">
        <v>486.19827433500006</v>
      </c>
      <c r="T9" s="78">
        <v>399.03357798000002</v>
      </c>
      <c r="U9" s="78">
        <v>1868.6249020900002</v>
      </c>
      <c r="V9" s="78">
        <v>1878.0166205649998</v>
      </c>
      <c r="W9" s="78">
        <v>1782.498131775</v>
      </c>
      <c r="X9" s="78">
        <v>2090.2175376250002</v>
      </c>
      <c r="Y9" s="78">
        <v>1924.9765335349998</v>
      </c>
      <c r="Z9" s="78">
        <v>1824.4929299649998</v>
      </c>
      <c r="AA9" s="78">
        <v>2002.402015225</v>
      </c>
      <c r="AB9" s="78">
        <v>2413.45936879499</v>
      </c>
      <c r="AC9" s="78">
        <v>2327.71152854</v>
      </c>
      <c r="AD9" s="78">
        <v>2361.2026742449998</v>
      </c>
      <c r="AE9" s="78">
        <v>2381.5368031799903</v>
      </c>
      <c r="AF9" s="78">
        <v>3165.4143466149999</v>
      </c>
      <c r="AG9" s="78">
        <v>2376.5580954049997</v>
      </c>
      <c r="AH9" s="78">
        <v>2842.2954380700003</v>
      </c>
      <c r="AI9" s="78">
        <v>2690.6846699799999</v>
      </c>
      <c r="AJ9" s="78">
        <v>3306.2650042499999</v>
      </c>
      <c r="AK9" s="78">
        <v>3823.7817810299898</v>
      </c>
      <c r="AL9" s="78">
        <v>3901.8580841899802</v>
      </c>
      <c r="AM9" s="78">
        <v>3118.1642219149999</v>
      </c>
      <c r="AN9" s="78">
        <v>3968.8255533700003</v>
      </c>
      <c r="AO9" s="78">
        <v>2761.63601956</v>
      </c>
      <c r="AP9" s="78">
        <v>2654.070272960003</v>
      </c>
      <c r="AQ9" s="78">
        <v>2783.0720899000012</v>
      </c>
    </row>
    <row r="10" spans="2:43">
      <c r="B10" s="26" t="s">
        <v>265</v>
      </c>
      <c r="C10" s="20" t="s">
        <v>266</v>
      </c>
      <c r="D10" s="16" t="s">
        <v>27</v>
      </c>
      <c r="E10" s="78">
        <v>1321.5341750499999</v>
      </c>
      <c r="F10" s="78">
        <v>1283.12886675</v>
      </c>
      <c r="G10" s="78">
        <v>1071.06710875</v>
      </c>
      <c r="H10" s="78">
        <v>1147.7932147500001</v>
      </c>
      <c r="I10" s="78">
        <v>1225.113221455</v>
      </c>
      <c r="J10" s="78">
        <v>1132.7838844549999</v>
      </c>
      <c r="K10" s="78">
        <v>2072.3960644549998</v>
      </c>
      <c r="L10" s="78">
        <v>1537.3620260050002</v>
      </c>
      <c r="M10" s="78">
        <v>1530.92274367</v>
      </c>
      <c r="N10" s="78">
        <v>1547.3947714200001</v>
      </c>
      <c r="O10" s="78">
        <v>1460.1380424200001</v>
      </c>
      <c r="P10" s="78">
        <v>1804.426142475</v>
      </c>
      <c r="Q10" s="78">
        <v>1660.73017013</v>
      </c>
      <c r="R10" s="78">
        <v>1564.0992326300002</v>
      </c>
      <c r="S10" s="78">
        <v>486.19827433500006</v>
      </c>
      <c r="T10" s="78">
        <v>399.03357798000002</v>
      </c>
      <c r="U10" s="78">
        <v>1868.6249020900002</v>
      </c>
      <c r="V10" s="78">
        <v>1878.0166205649998</v>
      </c>
      <c r="W10" s="78">
        <v>1782.498131775</v>
      </c>
      <c r="X10" s="78">
        <v>2090.2175376250002</v>
      </c>
      <c r="Y10" s="78">
        <v>1924.9765335349998</v>
      </c>
      <c r="Z10" s="78">
        <v>1824.4929299649998</v>
      </c>
      <c r="AA10" s="78">
        <v>2002.402015225</v>
      </c>
      <c r="AB10" s="78">
        <v>2413.45936879499</v>
      </c>
      <c r="AC10" s="78">
        <v>2327.71152854</v>
      </c>
      <c r="AD10" s="78">
        <v>2361.2026742449998</v>
      </c>
      <c r="AE10" s="78">
        <v>2381.5368031799903</v>
      </c>
      <c r="AF10" s="78">
        <v>3165.4143466149999</v>
      </c>
      <c r="AG10" s="78">
        <v>2376.5580954049997</v>
      </c>
      <c r="AH10" s="78">
        <v>2842.2954380700003</v>
      </c>
      <c r="AI10" s="78">
        <v>2690.6846699799999</v>
      </c>
      <c r="AJ10" s="78">
        <v>3306.2650042499999</v>
      </c>
      <c r="AK10" s="78">
        <v>3823.7817810299898</v>
      </c>
      <c r="AL10" s="78">
        <v>3901.8580841899802</v>
      </c>
      <c r="AM10" s="78">
        <v>3118.1642219149999</v>
      </c>
      <c r="AN10" s="78">
        <v>3968.8255533700003</v>
      </c>
      <c r="AO10" s="78">
        <v>2761.63601956</v>
      </c>
      <c r="AP10" s="78">
        <v>2654.070272960003</v>
      </c>
      <c r="AQ10" s="78">
        <v>2783.0720899000012</v>
      </c>
    </row>
    <row r="11" spans="2:43">
      <c r="B11" s="26" t="s">
        <v>267</v>
      </c>
      <c r="C11" s="20" t="s">
        <v>268</v>
      </c>
      <c r="D11" s="16" t="s">
        <v>27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8">
        <v>0</v>
      </c>
      <c r="AN11" s="78">
        <v>0</v>
      </c>
      <c r="AO11" s="78">
        <v>0</v>
      </c>
      <c r="AP11" s="78">
        <v>0</v>
      </c>
      <c r="AQ11" s="78">
        <v>0</v>
      </c>
    </row>
    <row r="12" spans="2:43">
      <c r="B12" s="26" t="s">
        <v>269</v>
      </c>
      <c r="C12" s="42" t="s">
        <v>270</v>
      </c>
      <c r="D12" s="16" t="s">
        <v>27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</row>
    <row r="13" spans="2:43">
      <c r="B13" s="27" t="s">
        <v>271</v>
      </c>
      <c r="C13" s="45" t="s">
        <v>272</v>
      </c>
      <c r="D13" s="22" t="s">
        <v>27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</row>
    <row r="14" spans="2:43">
      <c r="B14" s="50" t="s">
        <v>42</v>
      </c>
      <c r="C14" s="51" t="s">
        <v>273</v>
      </c>
      <c r="D14" s="23" t="s">
        <v>27</v>
      </c>
      <c r="E14" s="78">
        <v>729.63900604999992</v>
      </c>
      <c r="F14" s="78">
        <v>880.33714974999998</v>
      </c>
      <c r="G14" s="78">
        <v>482.70049675000001</v>
      </c>
      <c r="H14" s="78">
        <v>722.31903375000002</v>
      </c>
      <c r="I14" s="78">
        <v>558.57926045500005</v>
      </c>
      <c r="J14" s="78">
        <v>550.613414455</v>
      </c>
      <c r="K14" s="78">
        <v>481.31606345500001</v>
      </c>
      <c r="L14" s="78">
        <v>1237.356604005</v>
      </c>
      <c r="M14" s="78">
        <v>758.30184266999993</v>
      </c>
      <c r="N14" s="78">
        <v>955.39843741999994</v>
      </c>
      <c r="O14" s="78">
        <v>774.02755242000001</v>
      </c>
      <c r="P14" s="78">
        <v>1229.8520394749999</v>
      </c>
      <c r="Q14" s="78">
        <v>791.81564559000003</v>
      </c>
      <c r="R14" s="78">
        <v>1031.1984657999999</v>
      </c>
      <c r="S14" s="78">
        <v>415.306816115</v>
      </c>
      <c r="T14" s="78">
        <v>793.41915625000001</v>
      </c>
      <c r="U14" s="78">
        <v>690.04400458999987</v>
      </c>
      <c r="V14" s="78">
        <v>904.57575674500094</v>
      </c>
      <c r="W14" s="78">
        <v>994.82413347500108</v>
      </c>
      <c r="X14" s="78">
        <v>1282.181324915</v>
      </c>
      <c r="Y14" s="78">
        <v>947.34347713500097</v>
      </c>
      <c r="Z14" s="78">
        <v>765.04399272499893</v>
      </c>
      <c r="AA14" s="78">
        <v>1136.4219772849999</v>
      </c>
      <c r="AB14" s="78">
        <v>1008.2347944150001</v>
      </c>
      <c r="AC14" s="78">
        <v>1001.6144983100011</v>
      </c>
      <c r="AD14" s="78">
        <v>1271.3051934349999</v>
      </c>
      <c r="AE14" s="78">
        <v>1123.0651965700001</v>
      </c>
      <c r="AF14" s="78">
        <v>1408.0362095949999</v>
      </c>
      <c r="AG14" s="78">
        <v>1250.9020940449998</v>
      </c>
      <c r="AH14" s="78">
        <v>1516.9783483100002</v>
      </c>
      <c r="AI14" s="78">
        <v>1580.68651191</v>
      </c>
      <c r="AJ14" s="78">
        <v>1788.4784048699998</v>
      </c>
      <c r="AK14" s="78">
        <v>1700.4126913599998</v>
      </c>
      <c r="AL14" s="78">
        <v>2004.9037320299999</v>
      </c>
      <c r="AM14" s="78">
        <v>1647.5730590650001</v>
      </c>
      <c r="AN14" s="78">
        <v>2048.6973469299996</v>
      </c>
      <c r="AO14" s="78">
        <v>1498.04726175</v>
      </c>
      <c r="AP14" s="78">
        <v>1465.6103954299999</v>
      </c>
      <c r="AQ14" s="78">
        <v>1598.4697206199996</v>
      </c>
    </row>
    <row r="15" spans="2:43">
      <c r="B15" s="50" t="s">
        <v>44</v>
      </c>
      <c r="C15" s="51" t="s">
        <v>274</v>
      </c>
      <c r="D15" s="23" t="s">
        <v>27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8">
        <v>0</v>
      </c>
      <c r="AN15" s="78">
        <v>0</v>
      </c>
      <c r="AO15" s="78">
        <v>0</v>
      </c>
      <c r="AP15" s="78">
        <v>0</v>
      </c>
      <c r="AQ15" s="78">
        <v>0</v>
      </c>
    </row>
    <row r="16" spans="2:43">
      <c r="B16" s="24" t="s">
        <v>46</v>
      </c>
      <c r="C16" s="19" t="s">
        <v>275</v>
      </c>
      <c r="D16" s="16" t="s">
        <v>27</v>
      </c>
      <c r="E16" s="78">
        <v>42.390082999999997</v>
      </c>
      <c r="F16" s="78">
        <v>44.735495999999998</v>
      </c>
      <c r="G16" s="78">
        <v>25.404641999999999</v>
      </c>
      <c r="H16" s="78">
        <v>29.448899000000001</v>
      </c>
      <c r="I16" s="78">
        <v>18.069043000000001</v>
      </c>
      <c r="J16" s="78">
        <v>36.721052</v>
      </c>
      <c r="K16" s="78">
        <v>39.235321999999996</v>
      </c>
      <c r="L16" s="78">
        <v>24.344145000000001</v>
      </c>
      <c r="M16" s="78">
        <v>32.061990999999999</v>
      </c>
      <c r="N16" s="78">
        <v>38.240915999999999</v>
      </c>
      <c r="O16" s="78">
        <v>36.116247000000001</v>
      </c>
      <c r="P16" s="78">
        <v>33.252009999999999</v>
      </c>
      <c r="Q16" s="78">
        <v>42.234639999999999</v>
      </c>
      <c r="R16" s="78">
        <v>35.479545999999999</v>
      </c>
      <c r="S16" s="78">
        <v>14.22481393</v>
      </c>
      <c r="T16" s="78">
        <v>7.4355732000000003</v>
      </c>
      <c r="U16" s="78">
        <v>39.265524519999992</v>
      </c>
      <c r="V16" s="78">
        <v>31.301813989999985</v>
      </c>
      <c r="W16" s="78">
        <v>29.449259069999993</v>
      </c>
      <c r="X16" s="78">
        <v>29.968076020000002</v>
      </c>
      <c r="Y16" s="78">
        <v>29.957971009999994</v>
      </c>
      <c r="Z16" s="78">
        <v>24.134744359999999</v>
      </c>
      <c r="AA16" s="78">
        <v>25.990941739999993</v>
      </c>
      <c r="AB16" s="78">
        <v>11.875098680000004</v>
      </c>
      <c r="AC16" s="78">
        <v>13.306355440000004</v>
      </c>
      <c r="AD16" s="78">
        <v>13.320025250000002</v>
      </c>
      <c r="AE16" s="78">
        <v>18.855793859999995</v>
      </c>
      <c r="AF16" s="78">
        <v>17.305573950000003</v>
      </c>
      <c r="AG16" s="78">
        <v>16.02625184</v>
      </c>
      <c r="AH16" s="78">
        <v>15.75266107</v>
      </c>
      <c r="AI16" s="78">
        <v>8.8453525099999997</v>
      </c>
      <c r="AJ16" s="78">
        <v>15.94439489</v>
      </c>
      <c r="AK16" s="78">
        <v>8.4020883199999989</v>
      </c>
      <c r="AL16" s="78">
        <v>7.164387010000004</v>
      </c>
      <c r="AM16" s="78">
        <v>5.8006486100000005</v>
      </c>
      <c r="AN16" s="78">
        <v>6.8911030000000002</v>
      </c>
      <c r="AO16" s="78">
        <v>2.5074524300000007</v>
      </c>
      <c r="AP16" s="78">
        <v>2.9310535400000002</v>
      </c>
      <c r="AQ16" s="78">
        <v>241.9441089200001</v>
      </c>
    </row>
    <row r="17" spans="2:43">
      <c r="B17" s="26" t="s">
        <v>276</v>
      </c>
      <c r="C17" s="20" t="s">
        <v>277</v>
      </c>
      <c r="D17" s="16" t="s">
        <v>27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2:43">
      <c r="B18" s="26" t="s">
        <v>278</v>
      </c>
      <c r="C18" s="20" t="s">
        <v>279</v>
      </c>
      <c r="D18" s="16" t="s">
        <v>27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</row>
    <row r="19" spans="2:43">
      <c r="B19" s="27" t="s">
        <v>280</v>
      </c>
      <c r="C19" s="21" t="s">
        <v>281</v>
      </c>
      <c r="D19" s="22" t="s">
        <v>27</v>
      </c>
      <c r="E19" s="78">
        <v>42.390082999999997</v>
      </c>
      <c r="F19" s="78">
        <v>44.735495999999998</v>
      </c>
      <c r="G19" s="78">
        <v>25.404641999999999</v>
      </c>
      <c r="H19" s="78">
        <v>29.448899000000001</v>
      </c>
      <c r="I19" s="78">
        <v>18.069043000000001</v>
      </c>
      <c r="J19" s="78">
        <v>36.721052</v>
      </c>
      <c r="K19" s="78">
        <v>39.235321999999996</v>
      </c>
      <c r="L19" s="78">
        <v>24.344145000000001</v>
      </c>
      <c r="M19" s="78">
        <v>32.061990999999999</v>
      </c>
      <c r="N19" s="78">
        <v>38.240915999999999</v>
      </c>
      <c r="O19" s="78">
        <v>36.116247000000001</v>
      </c>
      <c r="P19" s="78">
        <v>33.252009999999999</v>
      </c>
      <c r="Q19" s="78">
        <v>42.234639999999999</v>
      </c>
      <c r="R19" s="78">
        <v>35.479545999999999</v>
      </c>
      <c r="S19" s="78">
        <v>14.22481393</v>
      </c>
      <c r="T19" s="78">
        <v>7.4355732000000003</v>
      </c>
      <c r="U19" s="78">
        <v>39.265524519999992</v>
      </c>
      <c r="V19" s="78">
        <v>31.301813989999985</v>
      </c>
      <c r="W19" s="78">
        <v>29.449259069999993</v>
      </c>
      <c r="X19" s="78">
        <v>29.968076020000002</v>
      </c>
      <c r="Y19" s="78">
        <v>29.957971009999994</v>
      </c>
      <c r="Z19" s="78">
        <v>24.134744359999999</v>
      </c>
      <c r="AA19" s="78">
        <v>25.990941739999993</v>
      </c>
      <c r="AB19" s="78">
        <v>11.875098680000004</v>
      </c>
      <c r="AC19" s="78">
        <v>13.306355440000004</v>
      </c>
      <c r="AD19" s="78">
        <v>13.320025250000002</v>
      </c>
      <c r="AE19" s="78">
        <v>18.855793859999995</v>
      </c>
      <c r="AF19" s="78">
        <v>17.305573950000003</v>
      </c>
      <c r="AG19" s="78">
        <v>16.02625184</v>
      </c>
      <c r="AH19" s="78">
        <v>15.75266107</v>
      </c>
      <c r="AI19" s="78">
        <v>8.8453525099999997</v>
      </c>
      <c r="AJ19" s="78">
        <v>15.94439489</v>
      </c>
      <c r="AK19" s="78">
        <v>8.4020883199999989</v>
      </c>
      <c r="AL19" s="78">
        <v>7.164387010000004</v>
      </c>
      <c r="AM19" s="78">
        <v>5.8006486100000005</v>
      </c>
      <c r="AN19" s="78">
        <v>6.8911030000000002</v>
      </c>
      <c r="AO19" s="78">
        <v>2.5074524300000007</v>
      </c>
      <c r="AP19" s="78">
        <v>2.9310535400000002</v>
      </c>
      <c r="AQ19" s="78">
        <v>241.9441089200001</v>
      </c>
    </row>
    <row r="20" spans="2:43">
      <c r="B20" s="24" t="s">
        <v>48</v>
      </c>
      <c r="C20" s="19" t="s">
        <v>282</v>
      </c>
      <c r="D20" s="16" t="s">
        <v>27</v>
      </c>
      <c r="E20" s="78">
        <v>5.4818509999999998</v>
      </c>
      <c r="F20" s="78">
        <v>9.1286909999999999</v>
      </c>
      <c r="G20" s="78">
        <v>4.9902889999999998</v>
      </c>
      <c r="H20" s="78">
        <v>4.6957279999999999</v>
      </c>
      <c r="I20" s="78">
        <v>5.5413389999999998</v>
      </c>
      <c r="J20" s="78">
        <v>6.2647969999999997</v>
      </c>
      <c r="K20" s="78">
        <v>3.6630750000000001</v>
      </c>
      <c r="L20" s="78">
        <v>5.7998079999999996</v>
      </c>
      <c r="M20" s="78">
        <v>8.8149879999999996</v>
      </c>
      <c r="N20" s="78">
        <v>12.571892999999999</v>
      </c>
      <c r="O20" s="78">
        <v>7.6573339999999996</v>
      </c>
      <c r="P20" s="78">
        <v>21.340503999999999</v>
      </c>
      <c r="Q20" s="78">
        <v>11.497788999999999</v>
      </c>
      <c r="R20" s="78">
        <v>13.288603999999999</v>
      </c>
      <c r="S20" s="78">
        <v>2.819423</v>
      </c>
      <c r="T20" s="78">
        <v>21.449928</v>
      </c>
      <c r="U20" s="78">
        <v>18.072006999999999</v>
      </c>
      <c r="V20" s="78">
        <v>16.9493063</v>
      </c>
      <c r="W20" s="78">
        <v>19.581298049999994</v>
      </c>
      <c r="X20" s="78">
        <v>18.880013780000002</v>
      </c>
      <c r="Y20" s="78">
        <v>21.605075930000002</v>
      </c>
      <c r="Z20" s="78">
        <v>8.25942753</v>
      </c>
      <c r="AA20" s="78">
        <v>7.6978910599999999</v>
      </c>
      <c r="AB20" s="78">
        <v>15.46064367</v>
      </c>
      <c r="AC20" s="78">
        <v>8.1650205699999994</v>
      </c>
      <c r="AD20" s="78">
        <v>12.473963700000001</v>
      </c>
      <c r="AE20" s="78">
        <v>11.254761419999999</v>
      </c>
      <c r="AF20" s="78">
        <v>12.506061040000001</v>
      </c>
      <c r="AG20" s="78">
        <v>10.419260769999999</v>
      </c>
      <c r="AH20" s="78">
        <v>15.271692699999999</v>
      </c>
      <c r="AI20" s="78">
        <v>13.686238169999999</v>
      </c>
      <c r="AJ20" s="78">
        <v>14.2250432</v>
      </c>
      <c r="AK20" s="78">
        <v>12.953641259999998</v>
      </c>
      <c r="AL20" s="78">
        <v>12.831743880000003</v>
      </c>
      <c r="AM20" s="78">
        <v>11.299930690000002</v>
      </c>
      <c r="AN20" s="78">
        <v>12.466328470000001</v>
      </c>
      <c r="AO20" s="78">
        <v>12.974577099999999</v>
      </c>
      <c r="AP20" s="78">
        <v>8.9042318999999992</v>
      </c>
      <c r="AQ20" s="78">
        <v>12.475031079999999</v>
      </c>
    </row>
    <row r="21" spans="2:43">
      <c r="B21" s="26" t="s">
        <v>283</v>
      </c>
      <c r="C21" s="20" t="s">
        <v>284</v>
      </c>
      <c r="D21" s="16" t="s">
        <v>27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</row>
    <row r="22" spans="2:43">
      <c r="B22" s="26" t="s">
        <v>285</v>
      </c>
      <c r="C22" s="20" t="s">
        <v>286</v>
      </c>
      <c r="D22" s="16" t="s">
        <v>27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</row>
    <row r="23" spans="2:43">
      <c r="B23" s="27" t="s">
        <v>287</v>
      </c>
      <c r="C23" s="21" t="s">
        <v>288</v>
      </c>
      <c r="D23" s="22" t="s">
        <v>27</v>
      </c>
      <c r="E23" s="78">
        <v>5.4818509999999998</v>
      </c>
      <c r="F23" s="78">
        <v>9.1286909999999999</v>
      </c>
      <c r="G23" s="78">
        <v>4.9902889999999998</v>
      </c>
      <c r="H23" s="78">
        <v>4.6957279999999999</v>
      </c>
      <c r="I23" s="78">
        <v>5.5413389999999998</v>
      </c>
      <c r="J23" s="78">
        <v>6.2647969999999997</v>
      </c>
      <c r="K23" s="78">
        <v>3.6630750000000001</v>
      </c>
      <c r="L23" s="78">
        <v>5.7998079999999996</v>
      </c>
      <c r="M23" s="78">
        <v>8.8149879999999996</v>
      </c>
      <c r="N23" s="78">
        <v>12.571892999999999</v>
      </c>
      <c r="O23" s="78">
        <v>7.6573339999999996</v>
      </c>
      <c r="P23" s="78">
        <v>21.340503999999999</v>
      </c>
      <c r="Q23" s="78">
        <v>11.497788999999999</v>
      </c>
      <c r="R23" s="78">
        <v>13.288603999999999</v>
      </c>
      <c r="S23" s="78">
        <v>2.819423</v>
      </c>
      <c r="T23" s="78">
        <v>21.449928</v>
      </c>
      <c r="U23" s="78">
        <v>18.072006999999999</v>
      </c>
      <c r="V23" s="78">
        <v>16.9493063</v>
      </c>
      <c r="W23" s="78">
        <v>19.581298049999994</v>
      </c>
      <c r="X23" s="78">
        <v>18.880013780000002</v>
      </c>
      <c r="Y23" s="78">
        <v>21.605075930000002</v>
      </c>
      <c r="Z23" s="78">
        <v>8.25942753</v>
      </c>
      <c r="AA23" s="78">
        <v>7.6978910599999999</v>
      </c>
      <c r="AB23" s="78">
        <v>15.46064367</v>
      </c>
      <c r="AC23" s="78">
        <v>8.1650205699999994</v>
      </c>
      <c r="AD23" s="78">
        <v>12.473963700000001</v>
      </c>
      <c r="AE23" s="78">
        <v>11.254761419999999</v>
      </c>
      <c r="AF23" s="78">
        <v>12.506061040000001</v>
      </c>
      <c r="AG23" s="78">
        <v>10.419260769999999</v>
      </c>
      <c r="AH23" s="78">
        <v>15.271692699999999</v>
      </c>
      <c r="AI23" s="78">
        <v>13.686238169999999</v>
      </c>
      <c r="AJ23" s="78">
        <v>14.2250432</v>
      </c>
      <c r="AK23" s="78">
        <v>12.953641259999998</v>
      </c>
      <c r="AL23" s="78">
        <v>12.831743880000003</v>
      </c>
      <c r="AM23" s="78">
        <v>11.299930690000002</v>
      </c>
      <c r="AN23" s="78">
        <v>12.466328470000001</v>
      </c>
      <c r="AO23" s="78">
        <v>12.974577099999999</v>
      </c>
      <c r="AP23" s="78">
        <v>8.9042318999999992</v>
      </c>
      <c r="AQ23" s="78">
        <v>12.475031079999999</v>
      </c>
    </row>
    <row r="24" spans="2:43">
      <c r="B24" s="24" t="s">
        <v>50</v>
      </c>
      <c r="C24" s="19" t="s">
        <v>289</v>
      </c>
      <c r="D24" s="16" t="s">
        <v>27</v>
      </c>
      <c r="E24" s="78">
        <v>9.2716799999999999</v>
      </c>
      <c r="F24" s="78">
        <v>9.5929540000000006</v>
      </c>
      <c r="G24" s="78">
        <v>6.6552910000000001</v>
      </c>
      <c r="H24" s="78">
        <v>10.665037</v>
      </c>
      <c r="I24" s="78">
        <v>3.6148030000000002</v>
      </c>
      <c r="J24" s="78">
        <v>5.8960080000000001</v>
      </c>
      <c r="K24" s="78">
        <v>3.6270250000000002</v>
      </c>
      <c r="L24" s="78">
        <v>2.8806509999999999</v>
      </c>
      <c r="M24" s="78">
        <v>3.9743460000000002</v>
      </c>
      <c r="N24" s="78">
        <v>5.4419420000000001</v>
      </c>
      <c r="O24" s="78">
        <v>6.1126699999999996</v>
      </c>
      <c r="P24" s="78">
        <v>18.272682</v>
      </c>
      <c r="Q24" s="78">
        <v>5.2994389999999996</v>
      </c>
      <c r="R24" s="78">
        <v>5.7889290000000004</v>
      </c>
      <c r="S24" s="78">
        <v>3.3292199999999998</v>
      </c>
      <c r="T24" s="78">
        <v>4.1693759999999997</v>
      </c>
      <c r="U24" s="78">
        <v>5.8825501200000003</v>
      </c>
      <c r="V24" s="78">
        <v>6.1776890399999997</v>
      </c>
      <c r="W24" s="78">
        <v>4.7095341100000008</v>
      </c>
      <c r="X24" s="78">
        <v>10.79678013</v>
      </c>
      <c r="Y24" s="78">
        <v>6.0686402900000003</v>
      </c>
      <c r="Z24" s="78">
        <v>6.7120296499999998</v>
      </c>
      <c r="AA24" s="78">
        <v>7.4946445200000005</v>
      </c>
      <c r="AB24" s="78">
        <v>8.0914065299999987</v>
      </c>
      <c r="AC24" s="78">
        <v>11.835379570000001</v>
      </c>
      <c r="AD24" s="78">
        <v>8.7398773100000007</v>
      </c>
      <c r="AE24" s="78">
        <v>10.991366610000002</v>
      </c>
      <c r="AF24" s="78">
        <v>17.916302940000001</v>
      </c>
      <c r="AG24" s="78">
        <v>6.1740203300000003</v>
      </c>
      <c r="AH24" s="78">
        <v>6.7782728399999996</v>
      </c>
      <c r="AI24" s="78">
        <v>8.266740519999999</v>
      </c>
      <c r="AJ24" s="78">
        <v>9.1130987100000009</v>
      </c>
      <c r="AK24" s="78">
        <v>7.1075246099999996</v>
      </c>
      <c r="AL24" s="78">
        <v>7.1308857299999993</v>
      </c>
      <c r="AM24" s="78">
        <v>7.3515322800000007</v>
      </c>
      <c r="AN24" s="78">
        <v>7.4112555100000002</v>
      </c>
      <c r="AO24" s="78">
        <v>103.26717040999999</v>
      </c>
      <c r="AP24" s="78">
        <v>10.073065559999998</v>
      </c>
      <c r="AQ24" s="78">
        <v>6.9323637399999996</v>
      </c>
    </row>
    <row r="25" spans="2:43">
      <c r="B25" s="26" t="s">
        <v>290</v>
      </c>
      <c r="C25" s="20" t="s">
        <v>291</v>
      </c>
      <c r="D25" s="16" t="s">
        <v>27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  <c r="AK25" s="78">
        <v>0</v>
      </c>
      <c r="AL25" s="78">
        <v>0</v>
      </c>
      <c r="AM25" s="78">
        <v>0</v>
      </c>
      <c r="AN25" s="78">
        <v>0</v>
      </c>
      <c r="AO25" s="78">
        <v>0</v>
      </c>
      <c r="AP25" s="78">
        <v>0</v>
      </c>
      <c r="AQ25" s="78">
        <v>0</v>
      </c>
    </row>
    <row r="26" spans="2:43">
      <c r="B26" s="26" t="s">
        <v>292</v>
      </c>
      <c r="C26" s="42" t="s">
        <v>293</v>
      </c>
      <c r="D26" s="16" t="s">
        <v>27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</row>
    <row r="27" spans="2:43">
      <c r="B27" s="26" t="s">
        <v>294</v>
      </c>
      <c r="C27" s="42" t="s">
        <v>295</v>
      </c>
      <c r="D27" s="16" t="s">
        <v>27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</row>
    <row r="28" spans="2:43">
      <c r="B28" s="26" t="s">
        <v>296</v>
      </c>
      <c r="C28" s="20" t="s">
        <v>297</v>
      </c>
      <c r="D28" s="16" t="s">
        <v>27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78">
        <v>0</v>
      </c>
      <c r="AO28" s="78">
        <v>0</v>
      </c>
      <c r="AP28" s="78">
        <v>0</v>
      </c>
      <c r="AQ28" s="78">
        <v>0</v>
      </c>
    </row>
    <row r="29" spans="2:43">
      <c r="B29" s="26" t="s">
        <v>298</v>
      </c>
      <c r="C29" s="42" t="s">
        <v>293</v>
      </c>
      <c r="D29" s="16" t="s">
        <v>27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</row>
    <row r="30" spans="2:43">
      <c r="B30" s="26" t="s">
        <v>299</v>
      </c>
      <c r="C30" s="42" t="s">
        <v>295</v>
      </c>
      <c r="D30" s="16" t="s">
        <v>27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</row>
    <row r="31" spans="2:43">
      <c r="B31" s="26" t="s">
        <v>300</v>
      </c>
      <c r="C31" s="20" t="s">
        <v>301</v>
      </c>
      <c r="D31" s="16" t="s">
        <v>27</v>
      </c>
      <c r="E31" s="78">
        <v>9.2716799999999999</v>
      </c>
      <c r="F31" s="78">
        <v>9.5929540000000006</v>
      </c>
      <c r="G31" s="78">
        <v>6.6552910000000001</v>
      </c>
      <c r="H31" s="78">
        <v>10.665037</v>
      </c>
      <c r="I31" s="78">
        <v>3.6148030000000002</v>
      </c>
      <c r="J31" s="78">
        <v>5.8960080000000001</v>
      </c>
      <c r="K31" s="78">
        <v>3.6270250000000002</v>
      </c>
      <c r="L31" s="78">
        <v>2.8806509999999999</v>
      </c>
      <c r="M31" s="78">
        <v>3.9743460000000002</v>
      </c>
      <c r="N31" s="78">
        <v>5.4419420000000001</v>
      </c>
      <c r="O31" s="78">
        <v>6.1126699999999996</v>
      </c>
      <c r="P31" s="78">
        <v>18.272682</v>
      </c>
      <c r="Q31" s="78">
        <v>5.2994389999999996</v>
      </c>
      <c r="R31" s="78">
        <v>5.7889290000000004</v>
      </c>
      <c r="S31" s="78">
        <v>3.3292199999999998</v>
      </c>
      <c r="T31" s="78">
        <v>4.1693759999999997</v>
      </c>
      <c r="U31" s="78">
        <v>5.8825501200000003</v>
      </c>
      <c r="V31" s="78">
        <v>6.1776890399999997</v>
      </c>
      <c r="W31" s="78">
        <v>4.7095341100000008</v>
      </c>
      <c r="X31" s="78">
        <v>10.79678013</v>
      </c>
      <c r="Y31" s="78">
        <v>6.0686402900000003</v>
      </c>
      <c r="Z31" s="78">
        <v>6.7120296499999998</v>
      </c>
      <c r="AA31" s="78">
        <v>7.4946445200000005</v>
      </c>
      <c r="AB31" s="78">
        <v>8.0914065299999987</v>
      </c>
      <c r="AC31" s="78">
        <v>11.835379570000001</v>
      </c>
      <c r="AD31" s="78">
        <v>8.7398773100000007</v>
      </c>
      <c r="AE31" s="78">
        <v>10.991366610000002</v>
      </c>
      <c r="AF31" s="78">
        <v>17.916302940000001</v>
      </c>
      <c r="AG31" s="78">
        <v>6.1740203300000003</v>
      </c>
      <c r="AH31" s="78">
        <v>6.7782728399999996</v>
      </c>
      <c r="AI31" s="78">
        <v>8.266740519999999</v>
      </c>
      <c r="AJ31" s="78">
        <v>9.1130987100000009</v>
      </c>
      <c r="AK31" s="78">
        <v>7.1075246099999996</v>
      </c>
      <c r="AL31" s="78">
        <v>7.1308857299999993</v>
      </c>
      <c r="AM31" s="78">
        <v>7.3515322800000007</v>
      </c>
      <c r="AN31" s="78">
        <v>7.4112555100000002</v>
      </c>
      <c r="AO31" s="78">
        <v>103.26717040999999</v>
      </c>
      <c r="AP31" s="78">
        <v>10.073065559999998</v>
      </c>
      <c r="AQ31" s="78">
        <v>6.9323637399999996</v>
      </c>
    </row>
    <row r="32" spans="2:43">
      <c r="B32" s="26" t="s">
        <v>302</v>
      </c>
      <c r="C32" s="42" t="s">
        <v>293</v>
      </c>
      <c r="D32" s="16" t="s">
        <v>27</v>
      </c>
      <c r="E32" s="78">
        <v>9.2716799999999999</v>
      </c>
      <c r="F32" s="78">
        <v>9.5929540000000006</v>
      </c>
      <c r="G32" s="78">
        <v>6.6552910000000001</v>
      </c>
      <c r="H32" s="78">
        <v>10.665037</v>
      </c>
      <c r="I32" s="78">
        <v>3.6148030000000002</v>
      </c>
      <c r="J32" s="78">
        <v>5.8960080000000001</v>
      </c>
      <c r="K32" s="78">
        <v>3.6270250000000002</v>
      </c>
      <c r="L32" s="78">
        <v>2.8806509999999999</v>
      </c>
      <c r="M32" s="78">
        <v>3.9743460000000002</v>
      </c>
      <c r="N32" s="78">
        <v>5.4419420000000001</v>
      </c>
      <c r="O32" s="78">
        <v>6.1126699999999996</v>
      </c>
      <c r="P32" s="78">
        <v>18.272682</v>
      </c>
      <c r="Q32" s="78">
        <v>5.2994389999999996</v>
      </c>
      <c r="R32" s="78">
        <v>5.7889290000000004</v>
      </c>
      <c r="S32" s="78">
        <v>3.3292199999999998</v>
      </c>
      <c r="T32" s="78">
        <v>4.1693759999999997</v>
      </c>
      <c r="U32" s="78">
        <v>5.8825501200000003</v>
      </c>
      <c r="V32" s="78">
        <v>6.1776890399999997</v>
      </c>
      <c r="W32" s="78">
        <v>4.7095341100000008</v>
      </c>
      <c r="X32" s="78">
        <v>10.79678013</v>
      </c>
      <c r="Y32" s="78">
        <v>6.0686402900000003</v>
      </c>
      <c r="Z32" s="78">
        <v>6.7120296499999998</v>
      </c>
      <c r="AA32" s="78">
        <v>7.4946445200000005</v>
      </c>
      <c r="AB32" s="78">
        <v>8.0914065299999987</v>
      </c>
      <c r="AC32" s="78">
        <v>11.835379570000001</v>
      </c>
      <c r="AD32" s="78">
        <v>8.7398773100000007</v>
      </c>
      <c r="AE32" s="78">
        <v>10.991366610000002</v>
      </c>
      <c r="AF32" s="78">
        <v>17.916302940000001</v>
      </c>
      <c r="AG32" s="78">
        <v>6.1740203300000003</v>
      </c>
      <c r="AH32" s="78">
        <v>6.7782728399999996</v>
      </c>
      <c r="AI32" s="78">
        <v>8.266740519999999</v>
      </c>
      <c r="AJ32" s="78">
        <v>9.1130987100000009</v>
      </c>
      <c r="AK32" s="78">
        <v>7.1075246099999996</v>
      </c>
      <c r="AL32" s="78">
        <v>7.1308857299999993</v>
      </c>
      <c r="AM32" s="78">
        <v>7.3515322800000007</v>
      </c>
      <c r="AN32" s="78">
        <v>7.4112555100000002</v>
      </c>
      <c r="AO32" s="78">
        <v>103.26717040999999</v>
      </c>
      <c r="AP32" s="78">
        <v>10.073065559999998</v>
      </c>
      <c r="AQ32" s="78">
        <v>6.9323637399999996</v>
      </c>
    </row>
    <row r="33" spans="2:43">
      <c r="B33" s="27" t="s">
        <v>303</v>
      </c>
      <c r="C33" s="45" t="s">
        <v>295</v>
      </c>
      <c r="D33" s="22" t="s">
        <v>27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</row>
    <row r="34" spans="2:43">
      <c r="B34" s="24" t="s">
        <v>51</v>
      </c>
      <c r="C34" s="19" t="s">
        <v>304</v>
      </c>
      <c r="D34" s="16" t="s">
        <v>27</v>
      </c>
      <c r="E34" s="78">
        <v>141.574367</v>
      </c>
      <c r="F34" s="78">
        <v>133.06598700000001</v>
      </c>
      <c r="G34" s="78">
        <v>124.594114</v>
      </c>
      <c r="H34" s="78">
        <v>123.42244700000001</v>
      </c>
      <c r="I34" s="78">
        <v>118.41021499999999</v>
      </c>
      <c r="J34" s="78">
        <v>127.81719099999999</v>
      </c>
      <c r="K34" s="78">
        <v>89.848682999999994</v>
      </c>
      <c r="L34" s="78">
        <v>110.10540899999999</v>
      </c>
      <c r="M34" s="78">
        <v>123.449827</v>
      </c>
      <c r="N34" s="78">
        <v>136.504569</v>
      </c>
      <c r="O34" s="78">
        <v>122.31313400000001</v>
      </c>
      <c r="P34" s="78">
        <v>198.314727</v>
      </c>
      <c r="Q34" s="78">
        <v>132.64942199999999</v>
      </c>
      <c r="R34" s="78">
        <v>142.93957599999999</v>
      </c>
      <c r="S34" s="78">
        <v>36.88857703</v>
      </c>
      <c r="T34" s="78">
        <v>38.229883269999995</v>
      </c>
      <c r="U34" s="78">
        <v>170.83355171000005</v>
      </c>
      <c r="V34" s="78">
        <v>199.15931114000006</v>
      </c>
      <c r="W34" s="78">
        <v>182.98244129999995</v>
      </c>
      <c r="X34" s="78">
        <v>206.50666247000012</v>
      </c>
      <c r="Y34" s="78">
        <v>210.64263256999999</v>
      </c>
      <c r="Z34" s="78">
        <v>175.11720434999995</v>
      </c>
      <c r="AA34" s="78">
        <v>189.06419079999995</v>
      </c>
      <c r="AB34" s="78">
        <v>218.65491424000007</v>
      </c>
      <c r="AC34" s="78">
        <v>225.68742739000004</v>
      </c>
      <c r="AD34" s="78">
        <v>251.38715267000001</v>
      </c>
      <c r="AE34" s="78">
        <v>249.34811444000016</v>
      </c>
      <c r="AF34" s="78">
        <v>277.20418686000028</v>
      </c>
      <c r="AG34" s="78">
        <v>232.80652391999999</v>
      </c>
      <c r="AH34" s="78">
        <v>301.50300620000002</v>
      </c>
      <c r="AI34" s="78">
        <v>274.57294765</v>
      </c>
      <c r="AJ34" s="78">
        <v>279.37645119999996</v>
      </c>
      <c r="AK34" s="78">
        <v>268.13253548999995</v>
      </c>
      <c r="AL34" s="78">
        <v>326.38331332999996</v>
      </c>
      <c r="AM34" s="78">
        <v>207.52478940999998</v>
      </c>
      <c r="AN34" s="78">
        <v>331.58736647000001</v>
      </c>
      <c r="AO34" s="78">
        <v>279.6100134400001</v>
      </c>
      <c r="AP34" s="78">
        <v>212.38675501</v>
      </c>
      <c r="AQ34" s="78">
        <v>241.9441089200001</v>
      </c>
    </row>
    <row r="35" spans="2:43">
      <c r="B35" s="26" t="s">
        <v>305</v>
      </c>
      <c r="C35" s="20" t="s">
        <v>306</v>
      </c>
      <c r="D35" s="16" t="s">
        <v>27</v>
      </c>
      <c r="E35" s="78">
        <v>141.574367</v>
      </c>
      <c r="F35" s="78">
        <v>133.06598700000001</v>
      </c>
      <c r="G35" s="78">
        <v>124.594114</v>
      </c>
      <c r="H35" s="78">
        <v>123.42244700000001</v>
      </c>
      <c r="I35" s="78">
        <v>118.41021499999999</v>
      </c>
      <c r="J35" s="78">
        <v>127.81719099999999</v>
      </c>
      <c r="K35" s="78">
        <v>89.848682999999994</v>
      </c>
      <c r="L35" s="78">
        <v>110.10540899999999</v>
      </c>
      <c r="M35" s="78">
        <v>123.449827</v>
      </c>
      <c r="N35" s="78">
        <v>136.504569</v>
      </c>
      <c r="O35" s="78">
        <v>122.31313400000001</v>
      </c>
      <c r="P35" s="78">
        <v>198.314727</v>
      </c>
      <c r="Q35" s="78">
        <v>132.64942199999999</v>
      </c>
      <c r="R35" s="78">
        <v>142.93957599999999</v>
      </c>
      <c r="S35" s="78">
        <v>36.88857703</v>
      </c>
      <c r="T35" s="78">
        <v>38.229883269999995</v>
      </c>
      <c r="U35" s="78">
        <v>170.83355171000005</v>
      </c>
      <c r="V35" s="78">
        <v>199.15931114000006</v>
      </c>
      <c r="W35" s="78">
        <v>182.98244129999995</v>
      </c>
      <c r="X35" s="78">
        <v>206.50666247000012</v>
      </c>
      <c r="Y35" s="78">
        <v>210.64263256999999</v>
      </c>
      <c r="Z35" s="78">
        <v>175.11720434999995</v>
      </c>
      <c r="AA35" s="78">
        <v>189.06419079999995</v>
      </c>
      <c r="AB35" s="78">
        <v>218.65491424000007</v>
      </c>
      <c r="AC35" s="78">
        <v>225.68742739000004</v>
      </c>
      <c r="AD35" s="78">
        <v>251.38715267000001</v>
      </c>
      <c r="AE35" s="78">
        <v>249.34811444000016</v>
      </c>
      <c r="AF35" s="78">
        <v>277.20418686000028</v>
      </c>
      <c r="AG35" s="78">
        <v>232.80652391999999</v>
      </c>
      <c r="AH35" s="78">
        <v>301.50300620000002</v>
      </c>
      <c r="AI35" s="78">
        <v>274.57294765</v>
      </c>
      <c r="AJ35" s="78">
        <v>279.37645119999996</v>
      </c>
      <c r="AK35" s="78">
        <v>268.13253548999995</v>
      </c>
      <c r="AL35" s="78">
        <v>326.38331332999996</v>
      </c>
      <c r="AM35" s="78">
        <v>207.52478940999998</v>
      </c>
      <c r="AN35" s="78">
        <v>331.58736647000001</v>
      </c>
      <c r="AO35" s="78">
        <v>279.6100134400001</v>
      </c>
      <c r="AP35" s="78">
        <v>212.38675501</v>
      </c>
      <c r="AQ35" s="78">
        <v>241.9441089200001</v>
      </c>
    </row>
    <row r="36" spans="2:43">
      <c r="B36" s="26" t="s">
        <v>307</v>
      </c>
      <c r="C36" s="20" t="s">
        <v>308</v>
      </c>
      <c r="D36" s="16" t="s">
        <v>27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</row>
    <row r="37" spans="2:43">
      <c r="B37" s="27" t="s">
        <v>309</v>
      </c>
      <c r="C37" s="21" t="s">
        <v>310</v>
      </c>
      <c r="D37" s="22" t="s">
        <v>27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</row>
    <row r="38" spans="2:43">
      <c r="B38" s="24" t="s">
        <v>53</v>
      </c>
      <c r="C38" s="19" t="s">
        <v>311</v>
      </c>
      <c r="D38" s="16" t="s">
        <v>27</v>
      </c>
      <c r="E38" s="78">
        <v>298.72714645999906</v>
      </c>
      <c r="F38" s="78">
        <v>587.42676079</v>
      </c>
      <c r="G38" s="78">
        <v>1068.3641550999994</v>
      </c>
      <c r="H38" s="78">
        <v>1261.6304973599997</v>
      </c>
      <c r="I38" s="78">
        <v>1023.5971361599999</v>
      </c>
      <c r="J38" s="78">
        <v>745.09031794000055</v>
      </c>
      <c r="K38" s="78">
        <v>827.13069398000005</v>
      </c>
      <c r="L38" s="78">
        <v>790.36897750000003</v>
      </c>
      <c r="M38" s="78">
        <v>56.605792000000001</v>
      </c>
      <c r="N38" s="78">
        <v>380.92943300000002</v>
      </c>
      <c r="O38" s="78">
        <v>706.74659544999986</v>
      </c>
      <c r="P38" s="78">
        <v>374.0015856199999</v>
      </c>
      <c r="Q38" s="78">
        <v>161.78802153000069</v>
      </c>
      <c r="R38" s="78">
        <v>1244.9058935599994</v>
      </c>
      <c r="S38" s="78">
        <v>3062.8465698199998</v>
      </c>
      <c r="T38" s="78">
        <v>4274.0606678799995</v>
      </c>
      <c r="U38" s="78">
        <v>34.220974900000002</v>
      </c>
      <c r="V38" s="78">
        <v>504.65036051000487</v>
      </c>
      <c r="W38" s="78">
        <v>362.41749497000302</v>
      </c>
      <c r="X38" s="78">
        <v>299.18963399999637</v>
      </c>
      <c r="Y38" s="78">
        <v>316.92996443999897</v>
      </c>
      <c r="Z38" s="78">
        <v>754.09919076000358</v>
      </c>
      <c r="AA38" s="78">
        <v>154.46294201000848</v>
      </c>
      <c r="AB38" s="78">
        <v>877.11081228001319</v>
      </c>
      <c r="AC38" s="78">
        <v>23.268986159999997</v>
      </c>
      <c r="AD38" s="78">
        <v>30.502598769999995</v>
      </c>
      <c r="AE38" s="78">
        <v>32.328042889999999</v>
      </c>
      <c r="AF38" s="78">
        <v>433.12810202000736</v>
      </c>
      <c r="AG38" s="78">
        <v>1232.1817607200001</v>
      </c>
      <c r="AH38" s="78">
        <v>40.242307490000002</v>
      </c>
      <c r="AI38" s="78">
        <v>39.441584319999997</v>
      </c>
      <c r="AJ38" s="78">
        <v>257.60896894000069</v>
      </c>
      <c r="AK38" s="78">
        <v>442.26393818999998</v>
      </c>
      <c r="AL38" s="78">
        <v>533.86869075000004</v>
      </c>
      <c r="AM38" s="78">
        <v>738.09069414999999</v>
      </c>
      <c r="AN38" s="78">
        <v>814.71876953999993</v>
      </c>
      <c r="AO38" s="78">
        <v>51.209822620000004</v>
      </c>
      <c r="AP38" s="78">
        <v>24.503267489999999</v>
      </c>
      <c r="AQ38" s="78">
        <v>40.854839720000001</v>
      </c>
    </row>
    <row r="39" spans="2:43">
      <c r="B39" s="26" t="s">
        <v>312</v>
      </c>
      <c r="C39" s="20" t="s">
        <v>313</v>
      </c>
      <c r="D39" s="16" t="s">
        <v>27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0</v>
      </c>
      <c r="AE39" s="78">
        <v>0</v>
      </c>
      <c r="AF39" s="78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78">
        <v>0</v>
      </c>
      <c r="AN39" s="78">
        <v>0</v>
      </c>
      <c r="AO39" s="78">
        <v>0</v>
      </c>
      <c r="AP39" s="78">
        <v>0</v>
      </c>
      <c r="AQ39" s="78">
        <v>0</v>
      </c>
    </row>
    <row r="40" spans="2:43">
      <c r="B40" s="26" t="s">
        <v>314</v>
      </c>
      <c r="C40" s="42" t="s">
        <v>315</v>
      </c>
      <c r="D40" s="16" t="s">
        <v>27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</row>
    <row r="41" spans="2:43">
      <c r="B41" s="26" t="s">
        <v>316</v>
      </c>
      <c r="C41" s="42" t="s">
        <v>317</v>
      </c>
      <c r="D41" s="16" t="s">
        <v>27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</row>
    <row r="42" spans="2:43">
      <c r="B42" s="26" t="s">
        <v>318</v>
      </c>
      <c r="C42" s="42" t="s">
        <v>319</v>
      </c>
      <c r="D42" s="16" t="s">
        <v>27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</row>
    <row r="43" spans="2:43">
      <c r="B43" s="26" t="s">
        <v>320</v>
      </c>
      <c r="C43" s="42" t="s">
        <v>321</v>
      </c>
      <c r="D43" s="16" t="s">
        <v>27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</row>
    <row r="44" spans="2:43">
      <c r="B44" s="26" t="s">
        <v>322</v>
      </c>
      <c r="C44" s="42" t="s">
        <v>323</v>
      </c>
      <c r="D44" s="16" t="s">
        <v>27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</row>
    <row r="45" spans="2:43">
      <c r="B45" s="26" t="s">
        <v>324</v>
      </c>
      <c r="C45" s="20" t="s">
        <v>325</v>
      </c>
      <c r="D45" s="16" t="s">
        <v>27</v>
      </c>
      <c r="E45" s="78">
        <v>298.72714645999906</v>
      </c>
      <c r="F45" s="78">
        <v>587.42676079</v>
      </c>
      <c r="G45" s="78">
        <v>1068.3641550999994</v>
      </c>
      <c r="H45" s="78">
        <v>1261.6304973599997</v>
      </c>
      <c r="I45" s="78">
        <v>1023.5971361599999</v>
      </c>
      <c r="J45" s="78">
        <v>745.09031794000055</v>
      </c>
      <c r="K45" s="78">
        <v>827.13069398000005</v>
      </c>
      <c r="L45" s="78">
        <v>790.36897750000003</v>
      </c>
      <c r="M45" s="78">
        <v>56.605792000000001</v>
      </c>
      <c r="N45" s="78">
        <v>380.92943300000002</v>
      </c>
      <c r="O45" s="78">
        <v>706.74659544999986</v>
      </c>
      <c r="P45" s="78">
        <v>374.0015856199999</v>
      </c>
      <c r="Q45" s="78">
        <v>161.78802153000069</v>
      </c>
      <c r="R45" s="78">
        <v>1244.9058935599994</v>
      </c>
      <c r="S45" s="78">
        <v>3062.8465698199998</v>
      </c>
      <c r="T45" s="78">
        <v>4274.0606678799995</v>
      </c>
      <c r="U45" s="78">
        <v>34.220974900000002</v>
      </c>
      <c r="V45" s="78">
        <v>504.65036051000487</v>
      </c>
      <c r="W45" s="78">
        <v>362.41749497000302</v>
      </c>
      <c r="X45" s="78">
        <v>299.18963399999637</v>
      </c>
      <c r="Y45" s="78">
        <v>316.92996443999897</v>
      </c>
      <c r="Z45" s="78">
        <v>754.09919076000358</v>
      </c>
      <c r="AA45" s="78">
        <v>154.46294201000848</v>
      </c>
      <c r="AB45" s="78">
        <v>877.11081228001319</v>
      </c>
      <c r="AC45" s="78">
        <v>23.268986159999997</v>
      </c>
      <c r="AD45" s="78">
        <v>30.502598769999995</v>
      </c>
      <c r="AE45" s="78">
        <v>32.328042889999999</v>
      </c>
      <c r="AF45" s="78">
        <v>433.12810202000736</v>
      </c>
      <c r="AG45" s="78">
        <v>1232.1817607200001</v>
      </c>
      <c r="AH45" s="78">
        <v>40.242307490000002</v>
      </c>
      <c r="AI45" s="78">
        <v>39.441584319999997</v>
      </c>
      <c r="AJ45" s="78">
        <v>257.60896894000069</v>
      </c>
      <c r="AK45" s="78">
        <v>442.26393818999998</v>
      </c>
      <c r="AL45" s="78">
        <v>533.86869075000004</v>
      </c>
      <c r="AM45" s="78">
        <v>738.09069414999999</v>
      </c>
      <c r="AN45" s="78">
        <v>814.71876953999993</v>
      </c>
      <c r="AO45" s="78">
        <v>51.209822620000004</v>
      </c>
      <c r="AP45" s="78">
        <v>24.503267489999999</v>
      </c>
      <c r="AQ45" s="78">
        <v>40.854839720000001</v>
      </c>
    </row>
    <row r="46" spans="2:43">
      <c r="B46" s="26" t="s">
        <v>326</v>
      </c>
      <c r="C46" s="42" t="s">
        <v>194</v>
      </c>
      <c r="D46" s="16" t="s">
        <v>27</v>
      </c>
      <c r="E46" s="78">
        <v>298.72714645999906</v>
      </c>
      <c r="F46" s="78">
        <v>587.42676079</v>
      </c>
      <c r="G46" s="78">
        <v>1068.3641550999994</v>
      </c>
      <c r="H46" s="78">
        <v>1261.6304973599997</v>
      </c>
      <c r="I46" s="78">
        <v>1023.5971361599999</v>
      </c>
      <c r="J46" s="78">
        <v>745.09031794000055</v>
      </c>
      <c r="K46" s="78">
        <v>827.13069398000005</v>
      </c>
      <c r="L46" s="78">
        <v>790.36897750000003</v>
      </c>
      <c r="M46" s="78">
        <v>56.605792000000001</v>
      </c>
      <c r="N46" s="78">
        <v>380.92943300000002</v>
      </c>
      <c r="O46" s="78">
        <v>706.74659544999986</v>
      </c>
      <c r="P46" s="78">
        <v>374.0015856199999</v>
      </c>
      <c r="Q46" s="78">
        <v>161.78802153000069</v>
      </c>
      <c r="R46" s="78">
        <v>1244.9058935599994</v>
      </c>
      <c r="S46" s="78">
        <v>3062.8465698199998</v>
      </c>
      <c r="T46" s="78">
        <v>4274.0606678799995</v>
      </c>
      <c r="U46" s="78">
        <v>34.220974900000002</v>
      </c>
      <c r="V46" s="78">
        <v>504.65036051000487</v>
      </c>
      <c r="W46" s="78">
        <v>362.41749497000302</v>
      </c>
      <c r="X46" s="78">
        <v>299.18963399999637</v>
      </c>
      <c r="Y46" s="78">
        <v>316.92996443999897</v>
      </c>
      <c r="Z46" s="78">
        <v>754.09919076000358</v>
      </c>
      <c r="AA46" s="78">
        <v>154.46294201000848</v>
      </c>
      <c r="AB46" s="78">
        <v>877.11081228001319</v>
      </c>
      <c r="AC46" s="78">
        <v>23.268986159999997</v>
      </c>
      <c r="AD46" s="78">
        <v>30.502598769999995</v>
      </c>
      <c r="AE46" s="78">
        <v>32.328042889999999</v>
      </c>
      <c r="AF46" s="78">
        <v>433.12810202000736</v>
      </c>
      <c r="AG46" s="78">
        <v>1232.1817607200001</v>
      </c>
      <c r="AH46" s="78">
        <v>40.242307490000002</v>
      </c>
      <c r="AI46" s="78">
        <v>39.441584319999997</v>
      </c>
      <c r="AJ46" s="78">
        <v>257.60896894000069</v>
      </c>
      <c r="AK46" s="78">
        <v>442.26393818999998</v>
      </c>
      <c r="AL46" s="78">
        <v>533.86869075000004</v>
      </c>
      <c r="AM46" s="78">
        <v>738.09069414999999</v>
      </c>
      <c r="AN46" s="78">
        <v>814.71876953999993</v>
      </c>
      <c r="AO46" s="78">
        <v>51.209822620000004</v>
      </c>
      <c r="AP46" s="78">
        <v>24.503267489999999</v>
      </c>
      <c r="AQ46" s="78">
        <v>40.854839720000001</v>
      </c>
    </row>
    <row r="47" spans="2:43">
      <c r="B47" s="26" t="s">
        <v>327</v>
      </c>
      <c r="C47" s="42" t="s">
        <v>196</v>
      </c>
      <c r="D47" s="16" t="s">
        <v>27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</row>
    <row r="48" spans="2:43" ht="33.75" customHeight="1">
      <c r="B48" s="26" t="s">
        <v>328</v>
      </c>
      <c r="C48" s="52" t="s">
        <v>329</v>
      </c>
      <c r="D48" s="53" t="s">
        <v>27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  <c r="AD48" s="78">
        <v>0</v>
      </c>
      <c r="AE48" s="78">
        <v>0</v>
      </c>
      <c r="AF48" s="78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78">
        <v>0</v>
      </c>
      <c r="AN48" s="78">
        <v>0</v>
      </c>
      <c r="AO48" s="78">
        <v>0</v>
      </c>
      <c r="AP48" s="78">
        <v>0</v>
      </c>
      <c r="AQ48" s="78">
        <v>0</v>
      </c>
    </row>
    <row r="49" spans="2:43">
      <c r="B49" s="26" t="s">
        <v>330</v>
      </c>
      <c r="C49" s="42" t="s">
        <v>331</v>
      </c>
      <c r="D49" s="53" t="s">
        <v>27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78">
        <v>0</v>
      </c>
      <c r="AQ49" s="78">
        <v>0</v>
      </c>
    </row>
    <row r="50" spans="2:43">
      <c r="B50" s="26" t="s">
        <v>332</v>
      </c>
      <c r="C50" s="43" t="s">
        <v>333</v>
      </c>
      <c r="D50" s="53" t="s">
        <v>27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</row>
    <row r="51" spans="2:43">
      <c r="B51" s="26" t="s">
        <v>334</v>
      </c>
      <c r="C51" s="43" t="s">
        <v>256</v>
      </c>
      <c r="D51" s="53" t="s">
        <v>27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</row>
    <row r="52" spans="2:43">
      <c r="B52" s="26" t="s">
        <v>335</v>
      </c>
      <c r="C52" s="43" t="s">
        <v>258</v>
      </c>
      <c r="D52" s="53" t="s">
        <v>27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</row>
    <row r="53" spans="2:43">
      <c r="B53" s="17" t="s">
        <v>336</v>
      </c>
      <c r="C53" s="47" t="s">
        <v>260</v>
      </c>
      <c r="D53" s="54" t="s">
        <v>27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</row>
  </sheetData>
  <mergeCells count="14">
    <mergeCell ref="B5:C6"/>
    <mergeCell ref="E6:H6"/>
    <mergeCell ref="I6:L6"/>
    <mergeCell ref="M6:P6"/>
    <mergeCell ref="AO6:AQ6"/>
    <mergeCell ref="E3:AN3"/>
    <mergeCell ref="E2:AN2"/>
    <mergeCell ref="AK6:AN6"/>
    <mergeCell ref="E4:AN5"/>
    <mergeCell ref="Y6:AB6"/>
    <mergeCell ref="AC6:AF6"/>
    <mergeCell ref="AG6:AJ6"/>
    <mergeCell ref="U6:X6"/>
    <mergeCell ref="Q6:T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Q100"/>
  <sheetViews>
    <sheetView workbookViewId="0">
      <selection sqref="A1:XFD1048576"/>
    </sheetView>
  </sheetViews>
  <sheetFormatPr defaultColWidth="9.140625" defaultRowHeight="15"/>
  <cols>
    <col min="1" max="2" width="9.140625" style="58" customWidth="1"/>
    <col min="3" max="3" width="58" style="58" customWidth="1"/>
    <col min="4" max="4" width="9.140625" style="58" customWidth="1"/>
    <col min="5" max="16" width="9.140625" customWidth="1"/>
    <col min="17" max="36" width="9.140625" style="58" customWidth="1"/>
    <col min="37" max="16384" width="9.140625" style="58"/>
  </cols>
  <sheetData>
    <row r="1" spans="2:43">
      <c r="B1" s="7" t="s">
        <v>101</v>
      </c>
    </row>
    <row r="2" spans="2:43" ht="15.75" customHeight="1">
      <c r="B2" s="31" t="s">
        <v>100</v>
      </c>
      <c r="C2" s="32"/>
      <c r="D2" s="19"/>
      <c r="E2" s="96" t="s">
        <v>502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87"/>
      <c r="AP2" s="87"/>
      <c r="AQ2" s="87"/>
    </row>
    <row r="3" spans="2:43" ht="15.75" customHeight="1">
      <c r="B3" s="31" t="s">
        <v>337</v>
      </c>
      <c r="C3" s="33"/>
      <c r="D3" s="16"/>
      <c r="E3" s="96" t="s">
        <v>505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87"/>
      <c r="AP3" s="87"/>
      <c r="AQ3" s="87"/>
    </row>
    <row r="4" spans="2:43" ht="15" customHeight="1">
      <c r="B4" s="13"/>
      <c r="C4" s="14"/>
      <c r="D4" s="15"/>
      <c r="E4" s="97" t="s">
        <v>496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87"/>
      <c r="AP4" s="87"/>
      <c r="AQ4" s="87"/>
    </row>
    <row r="5" spans="2:43" ht="15" customHeight="1">
      <c r="B5" s="107" t="s">
        <v>338</v>
      </c>
      <c r="C5" s="108"/>
      <c r="D5" s="16"/>
      <c r="E5" s="99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88"/>
      <c r="AP5" s="88"/>
      <c r="AQ5" s="88"/>
    </row>
    <row r="6" spans="2:43" ht="14.25">
      <c r="B6" s="107"/>
      <c r="C6" s="108"/>
      <c r="D6" s="16"/>
      <c r="E6" s="94">
        <v>2015</v>
      </c>
      <c r="F6" s="95"/>
      <c r="G6" s="95"/>
      <c r="H6" s="106"/>
      <c r="I6" s="94">
        <v>2016</v>
      </c>
      <c r="J6" s="95"/>
      <c r="K6" s="95"/>
      <c r="L6" s="106"/>
      <c r="M6" s="94">
        <v>2017</v>
      </c>
      <c r="N6" s="95"/>
      <c r="O6" s="95"/>
      <c r="P6" s="106"/>
      <c r="Q6" s="94">
        <v>2018</v>
      </c>
      <c r="R6" s="95"/>
      <c r="S6" s="95"/>
      <c r="T6" s="106"/>
      <c r="U6" s="94">
        <v>2019</v>
      </c>
      <c r="V6" s="95"/>
      <c r="W6" s="95"/>
      <c r="X6" s="106"/>
      <c r="Y6" s="94">
        <v>2020</v>
      </c>
      <c r="Z6" s="95"/>
      <c r="AA6" s="95"/>
      <c r="AB6" s="106"/>
      <c r="AC6" s="94">
        <v>2021</v>
      </c>
      <c r="AD6" s="95"/>
      <c r="AE6" s="95"/>
      <c r="AF6" s="106"/>
      <c r="AG6" s="94">
        <v>2022</v>
      </c>
      <c r="AH6" s="95"/>
      <c r="AI6" s="95"/>
      <c r="AJ6" s="106"/>
      <c r="AK6" s="94">
        <v>2023</v>
      </c>
      <c r="AL6" s="95"/>
      <c r="AM6" s="95"/>
      <c r="AN6" s="106"/>
      <c r="AO6" s="94">
        <v>2024</v>
      </c>
      <c r="AP6" s="95"/>
      <c r="AQ6" s="95"/>
    </row>
    <row r="7" spans="2:43" ht="14.25">
      <c r="B7" s="48"/>
      <c r="C7" s="49"/>
      <c r="D7" s="16"/>
      <c r="E7" s="77" t="s">
        <v>497</v>
      </c>
      <c r="F7" s="77" t="s">
        <v>498</v>
      </c>
      <c r="G7" s="77" t="s">
        <v>499</v>
      </c>
      <c r="H7" s="77" t="s">
        <v>500</v>
      </c>
      <c r="I7" s="77" t="s">
        <v>497</v>
      </c>
      <c r="J7" s="77" t="s">
        <v>498</v>
      </c>
      <c r="K7" s="77" t="s">
        <v>499</v>
      </c>
      <c r="L7" s="77" t="s">
        <v>500</v>
      </c>
      <c r="M7" s="77" t="s">
        <v>497</v>
      </c>
      <c r="N7" s="77" t="s">
        <v>498</v>
      </c>
      <c r="O7" s="77" t="s">
        <v>499</v>
      </c>
      <c r="P7" s="77" t="s">
        <v>500</v>
      </c>
      <c r="Q7" s="77" t="s">
        <v>497</v>
      </c>
      <c r="R7" s="77" t="s">
        <v>498</v>
      </c>
      <c r="S7" s="77" t="s">
        <v>499</v>
      </c>
      <c r="T7" s="77" t="s">
        <v>500</v>
      </c>
      <c r="U7" s="77" t="s">
        <v>497</v>
      </c>
      <c r="V7" s="77" t="s">
        <v>498</v>
      </c>
      <c r="W7" s="77" t="s">
        <v>499</v>
      </c>
      <c r="X7" s="77" t="s">
        <v>500</v>
      </c>
      <c r="Y7" s="77" t="s">
        <v>497</v>
      </c>
      <c r="Z7" s="77" t="s">
        <v>498</v>
      </c>
      <c r="AA7" s="77" t="s">
        <v>499</v>
      </c>
      <c r="AB7" s="77" t="s">
        <v>500</v>
      </c>
      <c r="AC7" s="77" t="s">
        <v>497</v>
      </c>
      <c r="AD7" s="77" t="s">
        <v>498</v>
      </c>
      <c r="AE7" s="77" t="s">
        <v>499</v>
      </c>
      <c r="AF7" s="77" t="s">
        <v>500</v>
      </c>
      <c r="AG7" s="77" t="s">
        <v>497</v>
      </c>
      <c r="AH7" s="77" t="s">
        <v>498</v>
      </c>
      <c r="AI7" s="77" t="s">
        <v>499</v>
      </c>
      <c r="AJ7" s="77" t="s">
        <v>500</v>
      </c>
      <c r="AK7" s="76" t="s">
        <v>497</v>
      </c>
      <c r="AL7" s="76" t="s">
        <v>498</v>
      </c>
      <c r="AM7" s="76" t="s">
        <v>499</v>
      </c>
      <c r="AN7" s="76" t="s">
        <v>500</v>
      </c>
      <c r="AO7" s="76" t="s">
        <v>497</v>
      </c>
      <c r="AP7" s="76" t="s">
        <v>498</v>
      </c>
      <c r="AQ7" s="76" t="s">
        <v>499</v>
      </c>
    </row>
    <row r="8" spans="2:43" ht="14.25">
      <c r="B8" s="55" t="s">
        <v>339</v>
      </c>
      <c r="C8" s="56" t="s">
        <v>340</v>
      </c>
      <c r="D8" s="57" t="s">
        <v>27</v>
      </c>
      <c r="E8" s="78">
        <v>1714.5301299200009</v>
      </c>
      <c r="F8" s="78">
        <v>1407.3282719599997</v>
      </c>
      <c r="G8" s="78">
        <v>911.68360404000009</v>
      </c>
      <c r="H8" s="78">
        <v>1303.8064007800001</v>
      </c>
      <c r="I8" s="78">
        <v>1826.3473419200011</v>
      </c>
      <c r="J8" s="78">
        <v>3315.2180215399999</v>
      </c>
      <c r="K8" s="78">
        <v>689.95815142000015</v>
      </c>
      <c r="L8" s="78">
        <v>578.19882057000018</v>
      </c>
      <c r="M8" s="78">
        <v>1759.4532439700001</v>
      </c>
      <c r="N8" s="78">
        <v>1879.7332992700003</v>
      </c>
      <c r="O8" s="78">
        <v>849.28268551000008</v>
      </c>
      <c r="P8" s="78">
        <v>1182.3644431500002</v>
      </c>
      <c r="Q8" s="78">
        <v>2300.9842146699993</v>
      </c>
      <c r="R8" s="78">
        <v>1297.6811945500008</v>
      </c>
      <c r="S8" s="78">
        <v>1413.2898994099999</v>
      </c>
      <c r="T8" s="78">
        <v>213.85761566999898</v>
      </c>
      <c r="U8" s="78">
        <v>1526.9433961600021</v>
      </c>
      <c r="V8" s="78">
        <v>2742.5520208199996</v>
      </c>
      <c r="W8" s="78">
        <v>2155.7547841999994</v>
      </c>
      <c r="X8" s="78">
        <v>984.768513999996</v>
      </c>
      <c r="Y8" s="78">
        <v>2732.0024274699999</v>
      </c>
      <c r="Z8" s="78">
        <v>1336.9646689100009</v>
      </c>
      <c r="AA8" s="78">
        <v>2523.5194342599993</v>
      </c>
      <c r="AB8" s="78">
        <v>1810.1136009699999</v>
      </c>
      <c r="AC8" s="78">
        <v>2115.408181259997</v>
      </c>
      <c r="AD8" s="78">
        <v>4114.918829799999</v>
      </c>
      <c r="AE8" s="78">
        <v>3158.898919989997</v>
      </c>
      <c r="AF8" s="78">
        <v>2677.6375906399985</v>
      </c>
      <c r="AG8" s="78">
        <v>880.33786981999947</v>
      </c>
      <c r="AH8" s="78">
        <v>4821.4179496600009</v>
      </c>
      <c r="AI8" s="78">
        <v>2555.5388645399985</v>
      </c>
      <c r="AJ8" s="78">
        <v>5976.3510467399992</v>
      </c>
      <c r="AK8" s="78">
        <v>1993.6476741199983</v>
      </c>
      <c r="AL8" s="78">
        <v>2925.302080146625</v>
      </c>
      <c r="AM8" s="78">
        <v>2511.1794484933685</v>
      </c>
      <c r="AN8" s="78">
        <v>1167.0965167066292</v>
      </c>
      <c r="AO8" s="78">
        <v>5541.7746086299967</v>
      </c>
      <c r="AP8" s="78">
        <v>1751.5852891800002</v>
      </c>
      <c r="AQ8" s="78">
        <v>1306.7231320699962</v>
      </c>
    </row>
    <row r="9" spans="2:43" ht="14.25">
      <c r="B9" s="39" t="s">
        <v>60</v>
      </c>
      <c r="C9" s="40" t="s">
        <v>341</v>
      </c>
      <c r="D9" s="22" t="s">
        <v>27</v>
      </c>
      <c r="E9" s="78">
        <v>720.93566699999997</v>
      </c>
      <c r="F9" s="78">
        <v>918.99674200000004</v>
      </c>
      <c r="G9" s="78">
        <v>779.70363499999996</v>
      </c>
      <c r="H9" s="78">
        <v>930.40813200000002</v>
      </c>
      <c r="I9" s="78">
        <v>734.04736600000001</v>
      </c>
      <c r="J9" s="78">
        <v>1013.069059</v>
      </c>
      <c r="K9" s="78">
        <v>802.408727</v>
      </c>
      <c r="L9" s="78">
        <v>982.02360799999997</v>
      </c>
      <c r="M9" s="78">
        <v>789.267786</v>
      </c>
      <c r="N9" s="78">
        <v>992.47153800000001</v>
      </c>
      <c r="O9" s="78">
        <v>1005.312191</v>
      </c>
      <c r="P9" s="78">
        <v>1628.943088</v>
      </c>
      <c r="Q9" s="78">
        <v>829.2356695499999</v>
      </c>
      <c r="R9" s="78">
        <v>1027.5655364500001</v>
      </c>
      <c r="S9" s="78">
        <v>196.54276110999999</v>
      </c>
      <c r="T9" s="78">
        <v>74.02608711000002</v>
      </c>
      <c r="U9" s="78">
        <v>1045.2130046200009</v>
      </c>
      <c r="V9" s="78">
        <v>1527.7506897599994</v>
      </c>
      <c r="W9" s="78">
        <v>1572.6799026900001</v>
      </c>
      <c r="X9" s="78">
        <v>1626.4304638899964</v>
      </c>
      <c r="Y9" s="78">
        <v>1164.2832665099997</v>
      </c>
      <c r="Z9" s="78">
        <v>998.06846062000113</v>
      </c>
      <c r="AA9" s="78">
        <v>1287.7262124199995</v>
      </c>
      <c r="AB9" s="78">
        <v>1543.0718913699991</v>
      </c>
      <c r="AC9" s="78">
        <v>1312.1498537199989</v>
      </c>
      <c r="AD9" s="78">
        <v>1725.2692010599974</v>
      </c>
      <c r="AE9" s="78">
        <v>1934.7744122599984</v>
      </c>
      <c r="AF9" s="78">
        <v>2463.5450533499984</v>
      </c>
      <c r="AG9" s="78">
        <v>1955.24813707</v>
      </c>
      <c r="AH9" s="78">
        <v>3276.4574866500002</v>
      </c>
      <c r="AI9" s="78">
        <v>3235.2258998499997</v>
      </c>
      <c r="AJ9" s="78">
        <v>3769.3365077499998</v>
      </c>
      <c r="AK9" s="78">
        <v>2172.864305749998</v>
      </c>
      <c r="AL9" s="78">
        <v>2658.8923632099936</v>
      </c>
      <c r="AM9" s="78">
        <v>1008.9731460499994</v>
      </c>
      <c r="AN9" s="78">
        <v>3769.3365077499998</v>
      </c>
      <c r="AO9" s="78">
        <v>2375.816730629997</v>
      </c>
      <c r="AP9" s="78">
        <v>422.50743818000024</v>
      </c>
      <c r="AQ9" s="78">
        <v>2307.0958860699952</v>
      </c>
    </row>
    <row r="10" spans="2:43" ht="14.25">
      <c r="B10" s="24" t="s">
        <v>62</v>
      </c>
      <c r="C10" s="41" t="s">
        <v>342</v>
      </c>
      <c r="D10" s="16" t="s">
        <v>27</v>
      </c>
      <c r="E10" s="78">
        <v>720.93566699999997</v>
      </c>
      <c r="F10" s="78">
        <v>918.99674200000004</v>
      </c>
      <c r="G10" s="78">
        <v>779.70363499999996</v>
      </c>
      <c r="H10" s="78">
        <v>930.40813200000002</v>
      </c>
      <c r="I10" s="78">
        <v>734.04736600000001</v>
      </c>
      <c r="J10" s="78">
        <v>1013.069059</v>
      </c>
      <c r="K10" s="78">
        <v>802.408727</v>
      </c>
      <c r="L10" s="78">
        <v>982.02360799999997</v>
      </c>
      <c r="M10" s="78">
        <v>789.267786</v>
      </c>
      <c r="N10" s="78">
        <v>992.47153800000001</v>
      </c>
      <c r="O10" s="78">
        <v>1005.312191</v>
      </c>
      <c r="P10" s="78">
        <v>1628.943088</v>
      </c>
      <c r="Q10" s="78">
        <v>829.2356695499999</v>
      </c>
      <c r="R10" s="78">
        <v>1027.5655364500001</v>
      </c>
      <c r="S10" s="78">
        <v>196.54276110999999</v>
      </c>
      <c r="T10" s="78">
        <v>74.02608711000002</v>
      </c>
      <c r="U10" s="78">
        <v>1045.2130046200009</v>
      </c>
      <c r="V10" s="78">
        <v>1527.7506897599994</v>
      </c>
      <c r="W10" s="78">
        <v>1572.6799026900001</v>
      </c>
      <c r="X10" s="78">
        <v>1626.4304638899964</v>
      </c>
      <c r="Y10" s="78">
        <v>1164.2832665099997</v>
      </c>
      <c r="Z10" s="78">
        <v>998.06846062000113</v>
      </c>
      <c r="AA10" s="78">
        <v>1287.7262124199995</v>
      </c>
      <c r="AB10" s="78">
        <v>1543.0718913699991</v>
      </c>
      <c r="AC10" s="78">
        <v>1312.1498537199989</v>
      </c>
      <c r="AD10" s="78">
        <v>1725.2692010599974</v>
      </c>
      <c r="AE10" s="78">
        <v>1934.7744122599984</v>
      </c>
      <c r="AF10" s="78">
        <v>2463.5450533499984</v>
      </c>
      <c r="AG10" s="78">
        <v>1955.24813707</v>
      </c>
      <c r="AH10" s="78">
        <v>3276.4574866500002</v>
      </c>
      <c r="AI10" s="78">
        <v>3235.2258998499997</v>
      </c>
      <c r="AJ10" s="78">
        <v>3769.3365077499998</v>
      </c>
      <c r="AK10" s="78">
        <v>2172.864305749998</v>
      </c>
      <c r="AL10" s="78">
        <v>2658.8923632099936</v>
      </c>
      <c r="AM10" s="78">
        <v>1008.9731460499994</v>
      </c>
      <c r="AN10" s="78">
        <v>3769.3365077499998</v>
      </c>
      <c r="AO10" s="78">
        <v>2375.816730629997</v>
      </c>
      <c r="AP10" s="78">
        <v>422.50743818000024</v>
      </c>
      <c r="AQ10" s="78">
        <v>2307.0958860699952</v>
      </c>
    </row>
    <row r="11" spans="2:43" ht="14.25">
      <c r="B11" s="26" t="s">
        <v>343</v>
      </c>
      <c r="C11" s="42" t="s">
        <v>344</v>
      </c>
      <c r="D11" s="16" t="s">
        <v>27</v>
      </c>
      <c r="E11" s="78">
        <v>720.93566699999997</v>
      </c>
      <c r="F11" s="78">
        <v>918.99674200000004</v>
      </c>
      <c r="G11" s="78">
        <v>779.70363499999996</v>
      </c>
      <c r="H11" s="78">
        <v>930.40813200000002</v>
      </c>
      <c r="I11" s="78">
        <v>734.04736600000001</v>
      </c>
      <c r="J11" s="78">
        <v>1013.069059</v>
      </c>
      <c r="K11" s="78">
        <v>802.408727</v>
      </c>
      <c r="L11" s="78">
        <v>982.02360799999997</v>
      </c>
      <c r="M11" s="78">
        <v>789.267786</v>
      </c>
      <c r="N11" s="78">
        <v>992.47153800000001</v>
      </c>
      <c r="O11" s="78">
        <v>1005.312191</v>
      </c>
      <c r="P11" s="78">
        <v>1628.943088</v>
      </c>
      <c r="Q11" s="78">
        <v>829.2356695499999</v>
      </c>
      <c r="R11" s="78">
        <v>1027.5655364500001</v>
      </c>
      <c r="S11" s="78">
        <v>196.54276110999999</v>
      </c>
      <c r="T11" s="78">
        <v>74.02608711000002</v>
      </c>
      <c r="U11" s="78">
        <v>1045.2130046200009</v>
      </c>
      <c r="V11" s="78">
        <v>1527.7506897599994</v>
      </c>
      <c r="W11" s="78">
        <v>1572.6799026900001</v>
      </c>
      <c r="X11" s="78">
        <v>1626.4304638899964</v>
      </c>
      <c r="Y11" s="78">
        <v>1164.2832665099997</v>
      </c>
      <c r="Z11" s="78">
        <v>998.06846062000113</v>
      </c>
      <c r="AA11" s="78">
        <v>1287.7262124199995</v>
      </c>
      <c r="AB11" s="78">
        <v>1543.0718913699991</v>
      </c>
      <c r="AC11" s="78">
        <v>1312.1498537199989</v>
      </c>
      <c r="AD11" s="78">
        <v>1725.2692010599974</v>
      </c>
      <c r="AE11" s="78">
        <v>1934.7744122599984</v>
      </c>
      <c r="AF11" s="78">
        <v>2463.5450533499984</v>
      </c>
      <c r="AG11" s="78">
        <v>1955.24813707</v>
      </c>
      <c r="AH11" s="78">
        <v>3276.4574866500002</v>
      </c>
      <c r="AI11" s="78">
        <v>3235.2258998499997</v>
      </c>
      <c r="AJ11" s="78">
        <v>3769.3365077499998</v>
      </c>
      <c r="AK11" s="78">
        <v>2172.864305749998</v>
      </c>
      <c r="AL11" s="78">
        <v>2658.8923632099936</v>
      </c>
      <c r="AM11" s="78">
        <v>1008.9731460499994</v>
      </c>
      <c r="AN11" s="78">
        <v>3769.3365077499998</v>
      </c>
      <c r="AO11" s="78">
        <v>2375.816730629997</v>
      </c>
      <c r="AP11" s="78">
        <v>422.50743818000024</v>
      </c>
      <c r="AQ11" s="78">
        <v>2307.0958860699952</v>
      </c>
    </row>
    <row r="12" spans="2:43" ht="14.25">
      <c r="B12" s="26" t="s">
        <v>345</v>
      </c>
      <c r="C12" s="42" t="s">
        <v>346</v>
      </c>
      <c r="D12" s="16" t="s">
        <v>27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</row>
    <row r="13" spans="2:43" ht="14.25">
      <c r="B13" s="26" t="s">
        <v>347</v>
      </c>
      <c r="C13" s="42" t="s">
        <v>348</v>
      </c>
      <c r="D13" s="16" t="s">
        <v>27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</row>
    <row r="14" spans="2:43" ht="14.25">
      <c r="B14" s="26" t="s">
        <v>349</v>
      </c>
      <c r="C14" s="42" t="s">
        <v>350</v>
      </c>
      <c r="D14" s="16" t="s">
        <v>27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</row>
    <row r="15" spans="2:43" ht="14.25">
      <c r="B15" s="24" t="s">
        <v>64</v>
      </c>
      <c r="C15" s="41" t="s">
        <v>351</v>
      </c>
      <c r="D15" s="16" t="s">
        <v>27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</row>
    <row r="16" spans="2:43" ht="14.25">
      <c r="B16" s="24" t="s">
        <v>66</v>
      </c>
      <c r="C16" s="41" t="s">
        <v>352</v>
      </c>
      <c r="D16" s="16" t="s">
        <v>27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</row>
    <row r="17" spans="2:43" ht="14.25">
      <c r="B17" s="24" t="s">
        <v>68</v>
      </c>
      <c r="C17" s="41" t="s">
        <v>353</v>
      </c>
      <c r="D17" s="16" t="s">
        <v>27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8">
        <v>0</v>
      </c>
      <c r="AN17" s="78">
        <v>0</v>
      </c>
      <c r="AO17" s="78">
        <v>0</v>
      </c>
      <c r="AP17" s="78">
        <v>0</v>
      </c>
      <c r="AQ17" s="78">
        <v>0</v>
      </c>
    </row>
    <row r="18" spans="2:43" ht="14.25">
      <c r="B18" s="26" t="s">
        <v>354</v>
      </c>
      <c r="C18" s="42" t="s">
        <v>355</v>
      </c>
      <c r="D18" s="16" t="s">
        <v>27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</row>
    <row r="19" spans="2:43" ht="14.25">
      <c r="B19" s="26" t="s">
        <v>356</v>
      </c>
      <c r="C19" s="42" t="s">
        <v>357</v>
      </c>
      <c r="D19" s="16" t="s">
        <v>27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</row>
    <row r="20" spans="2:43" ht="14.25">
      <c r="B20" s="26" t="s">
        <v>358</v>
      </c>
      <c r="C20" s="42" t="s">
        <v>359</v>
      </c>
      <c r="D20" s="16" t="s">
        <v>27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</row>
    <row r="21" spans="2:43" ht="14.25">
      <c r="B21" s="26" t="s">
        <v>360</v>
      </c>
      <c r="C21" s="42" t="s">
        <v>361</v>
      </c>
      <c r="D21" s="16" t="s">
        <v>27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</row>
    <row r="22" spans="2:43" ht="14.25">
      <c r="B22" s="37" t="s">
        <v>75</v>
      </c>
      <c r="C22" s="38" t="s">
        <v>362</v>
      </c>
      <c r="D22" s="36" t="s">
        <v>27</v>
      </c>
      <c r="E22" s="83">
        <v>232.83637892000101</v>
      </c>
      <c r="F22" s="83">
        <v>-71.167826750000302</v>
      </c>
      <c r="G22" s="83">
        <v>-108.90791824999999</v>
      </c>
      <c r="H22" s="83">
        <v>502.65613077999996</v>
      </c>
      <c r="I22" s="83">
        <v>231.85748692000101</v>
      </c>
      <c r="J22" s="83">
        <v>1792.4714135399997</v>
      </c>
      <c r="K22" s="83">
        <v>-359.80145324</v>
      </c>
      <c r="L22" s="83">
        <v>-417.21980777000005</v>
      </c>
      <c r="M22" s="83">
        <v>120.09458101000007</v>
      </c>
      <c r="N22" s="83">
        <v>475.02008861000024</v>
      </c>
      <c r="O22" s="83">
        <v>-455.74501021000003</v>
      </c>
      <c r="P22" s="83">
        <v>-520.06994977999966</v>
      </c>
      <c r="Q22" s="83">
        <v>412.11882742999927</v>
      </c>
      <c r="R22" s="83">
        <v>-232.40838706999921</v>
      </c>
      <c r="S22" s="83">
        <v>835.39416162000009</v>
      </c>
      <c r="T22" s="83">
        <v>274.06141392999871</v>
      </c>
      <c r="U22" s="83">
        <v>-418.11129178999926</v>
      </c>
      <c r="V22" s="83">
        <v>349.70547514000043</v>
      </c>
      <c r="W22" s="83">
        <v>62.858210009999517</v>
      </c>
      <c r="X22" s="83">
        <v>-806.18672614000047</v>
      </c>
      <c r="Y22" s="83">
        <v>461.25609104000034</v>
      </c>
      <c r="Z22" s="83">
        <v>-13.008141339999854</v>
      </c>
      <c r="AA22" s="83">
        <v>808.52476653000019</v>
      </c>
      <c r="AB22" s="83">
        <v>-87.213956149999078</v>
      </c>
      <c r="AC22" s="83">
        <v>-51.582516890001585</v>
      </c>
      <c r="AD22" s="83">
        <v>2052.8393991500016</v>
      </c>
      <c r="AE22" s="83">
        <v>954.26927562999879</v>
      </c>
      <c r="AF22" s="83">
        <v>-3.4096820000000001</v>
      </c>
      <c r="AG22" s="83">
        <v>-2023.5184067900009</v>
      </c>
      <c r="AH22" s="83">
        <v>1083.8324160000004</v>
      </c>
      <c r="AI22" s="83">
        <v>-965.64607100000092</v>
      </c>
      <c r="AJ22" s="83">
        <v>1978.9748259999994</v>
      </c>
      <c r="AK22" s="83">
        <v>-180.9241949999996</v>
      </c>
      <c r="AL22" s="83">
        <v>260.96305292419504</v>
      </c>
      <c r="AM22" s="83">
        <v>1498.3256250758056</v>
      </c>
      <c r="AN22" s="83">
        <v>-2611.2008440758073</v>
      </c>
      <c r="AO22" s="83">
        <v>3162.6880430000001</v>
      </c>
      <c r="AP22" s="83">
        <v>1327.905254</v>
      </c>
      <c r="AQ22" s="83">
        <v>-993.38826899999913</v>
      </c>
    </row>
    <row r="23" spans="2:43" ht="14.25">
      <c r="B23" s="26" t="s">
        <v>363</v>
      </c>
      <c r="C23" s="20" t="s">
        <v>364</v>
      </c>
      <c r="D23" s="16" t="s">
        <v>27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</row>
    <row r="24" spans="2:43" ht="14.25">
      <c r="B24" s="26" t="s">
        <v>365</v>
      </c>
      <c r="C24" s="20" t="s">
        <v>366</v>
      </c>
      <c r="D24" s="16" t="s">
        <v>27</v>
      </c>
      <c r="E24" s="83">
        <v>232.324676920001</v>
      </c>
      <c r="F24" s="83">
        <v>-71.422685750000298</v>
      </c>
      <c r="G24" s="83">
        <v>-109.29180425</v>
      </c>
      <c r="H24" s="83">
        <v>503.27036577999996</v>
      </c>
      <c r="I24" s="83">
        <v>232.324676920001</v>
      </c>
      <c r="J24" s="83">
        <v>1792.4821635399996</v>
      </c>
      <c r="K24" s="83">
        <v>-359.80145324</v>
      </c>
      <c r="L24" s="83">
        <v>-417.21980777000005</v>
      </c>
      <c r="M24" s="83">
        <v>120.61633101000007</v>
      </c>
      <c r="N24" s="83">
        <v>487.92732761000025</v>
      </c>
      <c r="O24" s="83">
        <v>-455.74181021000004</v>
      </c>
      <c r="P24" s="83">
        <v>-520.06994977999966</v>
      </c>
      <c r="Q24" s="83">
        <v>412.45416142999926</v>
      </c>
      <c r="R24" s="83">
        <v>-227.94710706999922</v>
      </c>
      <c r="S24" s="83">
        <v>835.71567662000007</v>
      </c>
      <c r="T24" s="83">
        <v>274.06141392999871</v>
      </c>
      <c r="U24" s="83">
        <v>-416.88328178999927</v>
      </c>
      <c r="V24" s="83">
        <v>349.91220329000043</v>
      </c>
      <c r="W24" s="83">
        <v>62.859210009999515</v>
      </c>
      <c r="X24" s="83">
        <v>-805.13152614000046</v>
      </c>
      <c r="Y24" s="83">
        <v>461.26424104000034</v>
      </c>
      <c r="Z24" s="83">
        <v>-10.425088439999854</v>
      </c>
      <c r="AA24" s="83">
        <v>809.4672175300002</v>
      </c>
      <c r="AB24" s="83">
        <v>-86.306656149999071</v>
      </c>
      <c r="AC24" s="83">
        <v>-41.929857890001585</v>
      </c>
      <c r="AD24" s="83">
        <v>2055.3345421500017</v>
      </c>
      <c r="AE24" s="83">
        <v>955.83310062999874</v>
      </c>
      <c r="AF24" s="83">
        <v>0</v>
      </c>
      <c r="AG24" s="83">
        <v>-2021.8857380000009</v>
      </c>
      <c r="AH24" s="83">
        <v>1084.9347770000004</v>
      </c>
      <c r="AI24" s="83">
        <v>-918.87060200000087</v>
      </c>
      <c r="AJ24" s="83">
        <v>1981.0066499999994</v>
      </c>
      <c r="AK24" s="83">
        <v>-180.9241949999996</v>
      </c>
      <c r="AL24" s="83">
        <v>260.96305292419504</v>
      </c>
      <c r="AM24" s="83">
        <v>1498.3256250758056</v>
      </c>
      <c r="AN24" s="83">
        <v>-2611.2008440758073</v>
      </c>
      <c r="AO24" s="83">
        <v>3162.6880430000001</v>
      </c>
      <c r="AP24" s="83">
        <v>1326.9</v>
      </c>
      <c r="AQ24" s="83">
        <v>-993.38826899999913</v>
      </c>
    </row>
    <row r="25" spans="2:43" ht="14.25">
      <c r="B25" s="26" t="s">
        <v>367</v>
      </c>
      <c r="C25" s="20" t="s">
        <v>368</v>
      </c>
      <c r="D25" s="16" t="s">
        <v>27</v>
      </c>
      <c r="E25" s="83">
        <v>0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</row>
    <row r="26" spans="2:43" ht="14.25">
      <c r="B26" s="26" t="s">
        <v>369</v>
      </c>
      <c r="C26" s="20" t="s">
        <v>370</v>
      </c>
      <c r="D26" s="16" t="s">
        <v>27</v>
      </c>
      <c r="E26" s="83">
        <v>0</v>
      </c>
      <c r="F26" s="83">
        <v>0</v>
      </c>
      <c r="G26" s="83">
        <v>0</v>
      </c>
      <c r="H26" s="83">
        <v>0</v>
      </c>
      <c r="I26" s="83">
        <v>0</v>
      </c>
      <c r="J26" s="83">
        <v>0</v>
      </c>
      <c r="K26" s="83">
        <v>0</v>
      </c>
      <c r="L26" s="83">
        <v>0</v>
      </c>
      <c r="M26" s="83">
        <v>0</v>
      </c>
      <c r="N26" s="83">
        <v>0</v>
      </c>
      <c r="O26" s="83">
        <v>0</v>
      </c>
      <c r="P26" s="83">
        <v>0</v>
      </c>
      <c r="Q26" s="83">
        <v>0</v>
      </c>
      <c r="R26" s="83">
        <v>0</v>
      </c>
      <c r="S26" s="83">
        <v>0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</row>
    <row r="27" spans="2:43" ht="14.25">
      <c r="B27" s="26" t="s">
        <v>371</v>
      </c>
      <c r="C27" s="20" t="s">
        <v>372</v>
      </c>
      <c r="D27" s="16" t="s">
        <v>27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83">
        <v>0</v>
      </c>
      <c r="AM27" s="83">
        <v>0</v>
      </c>
      <c r="AN27" s="83">
        <v>0</v>
      </c>
      <c r="AO27" s="83">
        <v>0</v>
      </c>
      <c r="AP27" s="83">
        <v>0</v>
      </c>
      <c r="AQ27" s="83">
        <v>0</v>
      </c>
    </row>
    <row r="28" spans="2:43" ht="14.25">
      <c r="B28" s="26" t="s">
        <v>373</v>
      </c>
      <c r="C28" s="20" t="s">
        <v>374</v>
      </c>
      <c r="D28" s="16" t="s">
        <v>27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</row>
    <row r="29" spans="2:43" ht="14.25">
      <c r="B29" s="26" t="s">
        <v>375</v>
      </c>
      <c r="C29" s="20" t="s">
        <v>376</v>
      </c>
      <c r="D29" s="16" t="s">
        <v>27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</row>
    <row r="30" spans="2:43" ht="14.25">
      <c r="B30" s="26" t="s">
        <v>377</v>
      </c>
      <c r="C30" s="20" t="s">
        <v>378</v>
      </c>
      <c r="D30" s="16" t="s">
        <v>27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</row>
    <row r="31" spans="2:43" ht="14.25">
      <c r="B31" s="24" t="s">
        <v>77</v>
      </c>
      <c r="C31" s="41" t="s">
        <v>379</v>
      </c>
      <c r="D31" s="16" t="s">
        <v>27</v>
      </c>
      <c r="E31" s="83">
        <v>232.83637892000101</v>
      </c>
      <c r="F31" s="83">
        <v>-71.167826750000302</v>
      </c>
      <c r="G31" s="83">
        <v>-108.90791824999999</v>
      </c>
      <c r="H31" s="83">
        <v>502.65613077999996</v>
      </c>
      <c r="I31" s="83">
        <v>231.85748692000101</v>
      </c>
      <c r="J31" s="83">
        <v>1792.4714135399997</v>
      </c>
      <c r="K31" s="83">
        <v>-359.80145324</v>
      </c>
      <c r="L31" s="83">
        <v>-417.21980777000005</v>
      </c>
      <c r="M31" s="83">
        <v>120.09458101000007</v>
      </c>
      <c r="N31" s="83">
        <v>475.02008861000024</v>
      </c>
      <c r="O31" s="83">
        <v>-455.74501021000003</v>
      </c>
      <c r="P31" s="83">
        <v>-520.06994977999966</v>
      </c>
      <c r="Q31" s="83">
        <v>412.11882742999927</v>
      </c>
      <c r="R31" s="83">
        <v>-232.40838706999921</v>
      </c>
      <c r="S31" s="83">
        <v>835.39416162000009</v>
      </c>
      <c r="T31" s="83">
        <v>274.06141392999871</v>
      </c>
      <c r="U31" s="83">
        <v>-418.11129178999926</v>
      </c>
      <c r="V31" s="83">
        <v>349.70547514000043</v>
      </c>
      <c r="W31" s="83">
        <v>62.858210009999517</v>
      </c>
      <c r="X31" s="83">
        <v>-806.18672614000047</v>
      </c>
      <c r="Y31" s="83">
        <v>461.25609104000034</v>
      </c>
      <c r="Z31" s="83">
        <v>-13.008141339999854</v>
      </c>
      <c r="AA31" s="83">
        <v>808.52476653000019</v>
      </c>
      <c r="AB31" s="83">
        <v>-87.213956149999078</v>
      </c>
      <c r="AC31" s="83">
        <v>-51.582516890001585</v>
      </c>
      <c r="AD31" s="83">
        <v>2052.8393991500016</v>
      </c>
      <c r="AE31" s="83">
        <v>954.26927562999879</v>
      </c>
      <c r="AF31" s="83">
        <v>-3.4096820000000001</v>
      </c>
      <c r="AG31" s="83">
        <v>-2023.5184067900009</v>
      </c>
      <c r="AH31" s="83">
        <v>1083.8324160000004</v>
      </c>
      <c r="AI31" s="83">
        <v>-965.64607100000092</v>
      </c>
      <c r="AJ31" s="83">
        <v>1978.9748259999994</v>
      </c>
      <c r="AK31" s="83">
        <v>-180.9241949999996</v>
      </c>
      <c r="AL31" s="83">
        <v>260.96305292419504</v>
      </c>
      <c r="AM31" s="83">
        <v>1498.3256250758056</v>
      </c>
      <c r="AN31" s="83">
        <v>-2611.2008440758073</v>
      </c>
      <c r="AO31" s="83">
        <v>3162.6880430000001</v>
      </c>
      <c r="AP31" s="83">
        <v>1327.905254</v>
      </c>
      <c r="AQ31" s="83">
        <v>-993.38826899999913</v>
      </c>
    </row>
    <row r="32" spans="2:43" ht="14.25">
      <c r="B32" s="26" t="s">
        <v>380</v>
      </c>
      <c r="C32" s="42" t="s">
        <v>381</v>
      </c>
      <c r="D32" s="16" t="s">
        <v>27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</row>
    <row r="33" spans="2:43" ht="14.25">
      <c r="B33" s="26" t="s">
        <v>382</v>
      </c>
      <c r="C33" s="42" t="s">
        <v>383</v>
      </c>
      <c r="D33" s="16" t="s">
        <v>27</v>
      </c>
      <c r="E33" s="83">
        <v>232.324676920001</v>
      </c>
      <c r="F33" s="83">
        <v>-71.422685750000298</v>
      </c>
      <c r="G33" s="83">
        <v>-109.29180425</v>
      </c>
      <c r="H33" s="83">
        <v>503.27036577999996</v>
      </c>
      <c r="I33" s="83">
        <v>232.324676920001</v>
      </c>
      <c r="J33" s="83">
        <v>1792.4821635399996</v>
      </c>
      <c r="K33" s="83">
        <v>-359.80145324</v>
      </c>
      <c r="L33" s="83">
        <v>-417.21980777000005</v>
      </c>
      <c r="M33" s="83">
        <v>120.61633101000007</v>
      </c>
      <c r="N33" s="83">
        <v>487.92732761000025</v>
      </c>
      <c r="O33" s="83">
        <v>-455.74181021000004</v>
      </c>
      <c r="P33" s="83">
        <v>-520.06994977999966</v>
      </c>
      <c r="Q33" s="83">
        <v>412.45416142999926</v>
      </c>
      <c r="R33" s="83">
        <v>-227.94710706999922</v>
      </c>
      <c r="S33" s="83">
        <v>835.71567662000007</v>
      </c>
      <c r="T33" s="83">
        <v>274.06141392999871</v>
      </c>
      <c r="U33" s="83">
        <v>-416.88328178999927</v>
      </c>
      <c r="V33" s="83">
        <v>349.91220329000043</v>
      </c>
      <c r="W33" s="83">
        <v>62.859210009999515</v>
      </c>
      <c r="X33" s="83">
        <v>-805.13152614000046</v>
      </c>
      <c r="Y33" s="83">
        <v>461.26424104000034</v>
      </c>
      <c r="Z33" s="83">
        <v>-10.425088439999854</v>
      </c>
      <c r="AA33" s="83">
        <v>809.4672175300002</v>
      </c>
      <c r="AB33" s="83">
        <v>-86.306656149999071</v>
      </c>
      <c r="AC33" s="83">
        <v>-41.929857890001585</v>
      </c>
      <c r="AD33" s="83">
        <v>2055.3345421500017</v>
      </c>
      <c r="AE33" s="83">
        <v>955.83310062999874</v>
      </c>
      <c r="AF33" s="83">
        <v>0</v>
      </c>
      <c r="AG33" s="83">
        <v>-2021.8857380000009</v>
      </c>
      <c r="AH33" s="83">
        <v>1084.9347770000004</v>
      </c>
      <c r="AI33" s="83">
        <v>-918.87060200000087</v>
      </c>
      <c r="AJ33" s="83">
        <v>1981.0066499999994</v>
      </c>
      <c r="AK33" s="83">
        <v>-180.9241949999996</v>
      </c>
      <c r="AL33" s="83">
        <v>260.96305292419504</v>
      </c>
      <c r="AM33" s="83">
        <v>1498.3256250758056</v>
      </c>
      <c r="AN33" s="83">
        <v>-2611.2008440758073</v>
      </c>
      <c r="AO33" s="83">
        <v>3162.6880430000001</v>
      </c>
      <c r="AP33" s="83">
        <v>1326.9</v>
      </c>
      <c r="AQ33" s="83">
        <v>-993.38826899999913</v>
      </c>
    </row>
    <row r="34" spans="2:43" ht="14.25">
      <c r="B34" s="26" t="s">
        <v>384</v>
      </c>
      <c r="C34" s="42" t="s">
        <v>385</v>
      </c>
      <c r="D34" s="16" t="s">
        <v>27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</row>
    <row r="35" spans="2:43" ht="14.25">
      <c r="B35" s="26" t="s">
        <v>386</v>
      </c>
      <c r="C35" s="42" t="s">
        <v>387</v>
      </c>
      <c r="D35" s="16" t="s">
        <v>27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</row>
    <row r="36" spans="2:43" ht="14.25">
      <c r="B36" s="26" t="s">
        <v>388</v>
      </c>
      <c r="C36" s="42" t="s">
        <v>389</v>
      </c>
      <c r="D36" s="16" t="s">
        <v>27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</row>
    <row r="37" spans="2:43" ht="14.25">
      <c r="B37" s="26" t="s">
        <v>390</v>
      </c>
      <c r="C37" s="42" t="s">
        <v>391</v>
      </c>
      <c r="D37" s="16" t="s">
        <v>27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</row>
    <row r="38" spans="2:43" ht="14.25">
      <c r="B38" s="26" t="s">
        <v>392</v>
      </c>
      <c r="C38" s="42" t="s">
        <v>393</v>
      </c>
      <c r="D38" s="16" t="s">
        <v>27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</row>
    <row r="39" spans="2:43" ht="14.25">
      <c r="B39" s="26" t="s">
        <v>394</v>
      </c>
      <c r="C39" s="42" t="s">
        <v>395</v>
      </c>
      <c r="D39" s="16" t="s">
        <v>27</v>
      </c>
      <c r="E39" s="83">
        <v>0.51170199999999999</v>
      </c>
      <c r="F39" s="83">
        <v>0.254859</v>
      </c>
      <c r="G39" s="83">
        <v>0.38388600000000001</v>
      </c>
      <c r="H39" s="83">
        <v>-0.61423499999999998</v>
      </c>
      <c r="I39" s="83">
        <v>-0.46718999999999999</v>
      </c>
      <c r="J39" s="83">
        <v>-1.0749999999999999E-2</v>
      </c>
      <c r="K39" s="83">
        <v>0</v>
      </c>
      <c r="L39" s="83">
        <v>0</v>
      </c>
      <c r="M39" s="83">
        <v>-0.52175000000000005</v>
      </c>
      <c r="N39" s="83">
        <v>-12.907239000000001</v>
      </c>
      <c r="O39" s="83">
        <v>-3.2000000000000002E-3</v>
      </c>
      <c r="P39" s="83">
        <v>0</v>
      </c>
      <c r="Q39" s="83">
        <v>-0.33533400000000002</v>
      </c>
      <c r="R39" s="83">
        <v>-4.4612800000000004</v>
      </c>
      <c r="S39" s="83">
        <v>-0.321515</v>
      </c>
      <c r="T39" s="83">
        <v>0</v>
      </c>
      <c r="U39" s="83">
        <v>-1.22801</v>
      </c>
      <c r="V39" s="83">
        <v>-0.20672815</v>
      </c>
      <c r="W39" s="83">
        <v>-1E-3</v>
      </c>
      <c r="X39" s="83">
        <v>-1.0551999999999999</v>
      </c>
      <c r="Y39" s="83">
        <v>-8.1499999999999993E-3</v>
      </c>
      <c r="Z39" s="83">
        <v>-2.5830528999999998</v>
      </c>
      <c r="AA39" s="83">
        <v>-0.94245100000000004</v>
      </c>
      <c r="AB39" s="83">
        <v>-0.9073</v>
      </c>
      <c r="AC39" s="83">
        <v>-9.6526589999999999</v>
      </c>
      <c r="AD39" s="83">
        <v>-2.4951430000000001</v>
      </c>
      <c r="AE39" s="83">
        <v>-1.563825</v>
      </c>
      <c r="AF39" s="83">
        <v>-3.4096820000000001</v>
      </c>
      <c r="AG39" s="83">
        <v>-1.6326687900000001</v>
      </c>
      <c r="AH39" s="83">
        <v>-1.1023609999999999</v>
      </c>
      <c r="AI39" s="83">
        <v>-46.775469000000001</v>
      </c>
      <c r="AJ39" s="83">
        <v>-2.0318239999999999</v>
      </c>
      <c r="AK39" s="83">
        <v>0</v>
      </c>
      <c r="AL39" s="83">
        <v>0</v>
      </c>
      <c r="AM39" s="83">
        <v>0</v>
      </c>
      <c r="AN39" s="83">
        <v>0</v>
      </c>
      <c r="AO39" s="83">
        <v>0</v>
      </c>
      <c r="AP39" s="83">
        <v>1.0052540000000001</v>
      </c>
      <c r="AQ39" s="83">
        <v>0</v>
      </c>
    </row>
    <row r="40" spans="2:43" ht="14.25">
      <c r="B40" s="24" t="s">
        <v>79</v>
      </c>
      <c r="C40" s="41" t="s">
        <v>396</v>
      </c>
      <c r="D40" s="16" t="s">
        <v>27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0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83">
        <v>0</v>
      </c>
      <c r="AM40" s="83">
        <v>0</v>
      </c>
      <c r="AN40" s="83">
        <v>0</v>
      </c>
      <c r="AO40" s="83">
        <v>0</v>
      </c>
      <c r="AP40" s="83">
        <v>0</v>
      </c>
      <c r="AQ40" s="83">
        <v>0</v>
      </c>
    </row>
    <row r="41" spans="2:43" ht="14.25">
      <c r="B41" s="26" t="s">
        <v>397</v>
      </c>
      <c r="C41" s="42" t="s">
        <v>381</v>
      </c>
      <c r="D41" s="16" t="s">
        <v>27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</row>
    <row r="42" spans="2:43" ht="14.25">
      <c r="B42" s="26" t="s">
        <v>398</v>
      </c>
      <c r="C42" s="42" t="s">
        <v>383</v>
      </c>
      <c r="D42" s="16" t="s">
        <v>27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</row>
    <row r="43" spans="2:43" ht="14.25">
      <c r="B43" s="26" t="s">
        <v>399</v>
      </c>
      <c r="C43" s="42" t="s">
        <v>400</v>
      </c>
      <c r="D43" s="16" t="s">
        <v>27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</row>
    <row r="44" spans="2:43" ht="14.25">
      <c r="B44" s="26" t="s">
        <v>401</v>
      </c>
      <c r="C44" s="42" t="s">
        <v>402</v>
      </c>
      <c r="D44" s="16" t="s">
        <v>27</v>
      </c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</row>
    <row r="45" spans="2:43" ht="14.25">
      <c r="B45" s="26" t="s">
        <v>403</v>
      </c>
      <c r="C45" s="42" t="s">
        <v>389</v>
      </c>
      <c r="D45" s="16" t="s">
        <v>27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</row>
    <row r="46" spans="2:43" ht="14.25">
      <c r="B46" s="26" t="s">
        <v>404</v>
      </c>
      <c r="C46" s="42" t="s">
        <v>405</v>
      </c>
      <c r="D46" s="16" t="s">
        <v>27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</row>
    <row r="47" spans="2:43" ht="14.25">
      <c r="B47" s="26" t="s">
        <v>406</v>
      </c>
      <c r="C47" s="42" t="s">
        <v>407</v>
      </c>
      <c r="D47" s="16" t="s">
        <v>27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</row>
    <row r="48" spans="2:43" ht="14.25">
      <c r="B48" s="26" t="s">
        <v>408</v>
      </c>
      <c r="C48" s="42" t="s">
        <v>409</v>
      </c>
      <c r="D48" s="16" t="s">
        <v>27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</row>
    <row r="49" spans="2:43" ht="14.25">
      <c r="B49" s="37" t="s">
        <v>81</v>
      </c>
      <c r="C49" s="38" t="s">
        <v>410</v>
      </c>
      <c r="D49" s="36" t="s">
        <v>27</v>
      </c>
      <c r="E49" s="83">
        <v>-760.75808400000005</v>
      </c>
      <c r="F49" s="83">
        <v>-559.49935671000003</v>
      </c>
      <c r="G49" s="83">
        <v>-240.88788729000004</v>
      </c>
      <c r="H49" s="83">
        <v>129.25786199999985</v>
      </c>
      <c r="I49" s="83">
        <v>-860.44248900000002</v>
      </c>
      <c r="J49" s="83">
        <v>-509.67754899999989</v>
      </c>
      <c r="K49" s="83">
        <v>-247.35087766000015</v>
      </c>
      <c r="L49" s="83">
        <v>-13.395020340000158</v>
      </c>
      <c r="M49" s="83">
        <v>-850.09087696000006</v>
      </c>
      <c r="N49" s="83">
        <v>-412.24167266000001</v>
      </c>
      <c r="O49" s="83">
        <v>-299.71550472000013</v>
      </c>
      <c r="P49" s="83">
        <v>-73.491304929999785</v>
      </c>
      <c r="Q49" s="83">
        <v>-1059.6297176900002</v>
      </c>
      <c r="R49" s="83">
        <v>-502.52404517000002</v>
      </c>
      <c r="S49" s="83">
        <v>-381.35297667999981</v>
      </c>
      <c r="T49" s="83">
        <v>134.22988536999978</v>
      </c>
      <c r="U49" s="83">
        <v>-899.84168333000036</v>
      </c>
      <c r="V49" s="83">
        <v>-865.09585591999974</v>
      </c>
      <c r="W49" s="83">
        <v>-520.21667149999985</v>
      </c>
      <c r="X49" s="83">
        <v>-164.52477625</v>
      </c>
      <c r="Y49" s="83">
        <v>-1106.4630699199997</v>
      </c>
      <c r="Z49" s="83">
        <v>-351.90434962999973</v>
      </c>
      <c r="AA49" s="83">
        <v>-427.26845530999998</v>
      </c>
      <c r="AB49" s="83">
        <v>-354.25566574999982</v>
      </c>
      <c r="AC49" s="83">
        <v>-854.84084442999972</v>
      </c>
      <c r="AD49" s="83">
        <v>-336.81022959000001</v>
      </c>
      <c r="AE49" s="83">
        <v>-269.85523209999968</v>
      </c>
      <c r="AF49" s="83">
        <v>-217.50221929</v>
      </c>
      <c r="AG49" s="83">
        <v>-948.60813954000037</v>
      </c>
      <c r="AH49" s="83">
        <v>-461.12804700999988</v>
      </c>
      <c r="AI49" s="83">
        <v>-285.95903568999995</v>
      </c>
      <c r="AJ49" s="83">
        <v>-228.03971299</v>
      </c>
      <c r="AK49" s="83">
        <v>-1.707563369999999</v>
      </c>
      <c r="AL49" s="83">
        <v>-5.4466640124366297</v>
      </c>
      <c r="AM49" s="83">
        <v>-3.8806773675633717</v>
      </c>
      <c r="AN49" s="83">
        <v>-8.960853032436626</v>
      </c>
      <c r="AO49" s="83">
        <v>-3.2698349999999992</v>
      </c>
      <c r="AP49" s="83">
        <v>-1.1725969999999999</v>
      </c>
      <c r="AQ49" s="83">
        <v>6.9844850000000012</v>
      </c>
    </row>
    <row r="50" spans="2:43" ht="14.25">
      <c r="B50" s="26" t="s">
        <v>411</v>
      </c>
      <c r="C50" s="20" t="s">
        <v>412</v>
      </c>
      <c r="D50" s="16" t="s">
        <v>27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</row>
    <row r="51" spans="2:43" ht="14.25">
      <c r="B51" s="26" t="s">
        <v>413</v>
      </c>
      <c r="C51" s="20" t="s">
        <v>414</v>
      </c>
      <c r="D51" s="16" t="s">
        <v>27</v>
      </c>
      <c r="E51" s="83">
        <v>-29.925112999999993</v>
      </c>
      <c r="F51" s="83">
        <v>-132.59992571000001</v>
      </c>
      <c r="G51" s="83">
        <v>-109.31919029000005</v>
      </c>
      <c r="H51" s="83">
        <v>224.18397099999984</v>
      </c>
      <c r="I51" s="83">
        <v>-29.925112999999993</v>
      </c>
      <c r="J51" s="83">
        <v>-82.738191999999913</v>
      </c>
      <c r="K51" s="83">
        <v>-83.619679660000131</v>
      </c>
      <c r="L51" s="83">
        <v>87.032599659999846</v>
      </c>
      <c r="M51" s="83">
        <v>-63.192822960000058</v>
      </c>
      <c r="N51" s="83">
        <v>-82.97459465999998</v>
      </c>
      <c r="O51" s="83">
        <v>-105.5033387200001</v>
      </c>
      <c r="P51" s="83">
        <v>96.872373070000208</v>
      </c>
      <c r="Q51" s="83">
        <v>-73.834319690000143</v>
      </c>
      <c r="R51" s="83">
        <v>-109.86473117000003</v>
      </c>
      <c r="S51" s="83">
        <v>-137.04888831999983</v>
      </c>
      <c r="T51" s="83">
        <v>149.51553744999978</v>
      </c>
      <c r="U51" s="83">
        <v>7.6827970000001642</v>
      </c>
      <c r="V51" s="83">
        <v>-89.17938300000003</v>
      </c>
      <c r="W51" s="83">
        <v>-92.672620959999904</v>
      </c>
      <c r="X51" s="83">
        <v>153.83188773999984</v>
      </c>
      <c r="Y51" s="83">
        <v>-28.443327800000134</v>
      </c>
      <c r="Z51" s="83">
        <v>-72.144453419999877</v>
      </c>
      <c r="AA51" s="83">
        <v>-157.78316203000003</v>
      </c>
      <c r="AB51" s="83">
        <v>-146.24698952999995</v>
      </c>
      <c r="AC51" s="83">
        <v>-27.352678999999966</v>
      </c>
      <c r="AD51" s="83">
        <v>-36.555863000000045</v>
      </c>
      <c r="AE51" s="83">
        <v>-38.829232999999988</v>
      </c>
      <c r="AF51" s="83">
        <v>-42.323880000000003</v>
      </c>
      <c r="AG51" s="83">
        <v>-51.583378999999979</v>
      </c>
      <c r="AH51" s="83">
        <v>-83.950823000000014</v>
      </c>
      <c r="AI51" s="83">
        <v>-18.670597999999991</v>
      </c>
      <c r="AJ51" s="83">
        <v>-20.661935600000007</v>
      </c>
      <c r="AK51" s="83">
        <v>-1.707563369999999</v>
      </c>
      <c r="AL51" s="83">
        <v>-5.4466640124366297</v>
      </c>
      <c r="AM51" s="83">
        <v>-3.8806773675633717</v>
      </c>
      <c r="AN51" s="83">
        <v>-8.960853032436626</v>
      </c>
      <c r="AO51" s="83">
        <v>0</v>
      </c>
      <c r="AP51" s="83">
        <v>0</v>
      </c>
      <c r="AQ51" s="83">
        <v>0</v>
      </c>
    </row>
    <row r="52" spans="2:43" ht="14.25">
      <c r="B52" s="26" t="s">
        <v>415</v>
      </c>
      <c r="C52" s="20" t="s">
        <v>416</v>
      </c>
      <c r="D52" s="16" t="s">
        <v>27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0</v>
      </c>
      <c r="P52" s="83">
        <v>0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  <c r="AK52" s="83">
        <v>0</v>
      </c>
      <c r="AL52" s="83">
        <v>0</v>
      </c>
      <c r="AM52" s="83">
        <v>0</v>
      </c>
      <c r="AN52" s="83">
        <v>0</v>
      </c>
      <c r="AO52" s="83">
        <v>0</v>
      </c>
      <c r="AP52" s="83">
        <v>0</v>
      </c>
      <c r="AQ52" s="83">
        <v>0</v>
      </c>
    </row>
    <row r="53" spans="2:43" ht="14.25">
      <c r="B53" s="26" t="s">
        <v>417</v>
      </c>
      <c r="C53" s="20" t="s">
        <v>418</v>
      </c>
      <c r="D53" s="16" t="s">
        <v>27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83">
        <v>0</v>
      </c>
      <c r="P53" s="83">
        <v>0</v>
      </c>
      <c r="Q53" s="83">
        <v>0</v>
      </c>
      <c r="R53" s="83">
        <v>0</v>
      </c>
      <c r="S53" s="83">
        <v>0</v>
      </c>
      <c r="T53" s="83">
        <v>0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>
        <v>0</v>
      </c>
      <c r="AE53" s="83">
        <v>0</v>
      </c>
      <c r="AF53" s="83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3">
        <v>0</v>
      </c>
      <c r="AO53" s="83">
        <v>0</v>
      </c>
      <c r="AP53" s="83">
        <v>0</v>
      </c>
      <c r="AQ53" s="83">
        <v>0</v>
      </c>
    </row>
    <row r="54" spans="2:43" ht="14.25">
      <c r="B54" s="26" t="s">
        <v>419</v>
      </c>
      <c r="C54" s="20" t="s">
        <v>420</v>
      </c>
      <c r="D54" s="16" t="s">
        <v>27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</row>
    <row r="55" spans="2:43" ht="14.25">
      <c r="B55" s="26" t="s">
        <v>421</v>
      </c>
      <c r="C55" s="20" t="s">
        <v>422</v>
      </c>
      <c r="D55" s="16" t="s">
        <v>27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O55" s="83">
        <v>0</v>
      </c>
      <c r="P55" s="83">
        <v>0</v>
      </c>
      <c r="Q55" s="83">
        <v>0</v>
      </c>
      <c r="R55" s="83">
        <v>0</v>
      </c>
      <c r="S55" s="83">
        <v>0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3">
        <v>0</v>
      </c>
      <c r="AA55" s="83">
        <v>0</v>
      </c>
      <c r="AB55" s="83">
        <v>0</v>
      </c>
      <c r="AC55" s="83">
        <v>0</v>
      </c>
      <c r="AD55" s="83">
        <v>0</v>
      </c>
      <c r="AE55" s="83">
        <v>0</v>
      </c>
      <c r="AF55" s="83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3">
        <v>0</v>
      </c>
      <c r="AM55" s="83">
        <v>0</v>
      </c>
      <c r="AN55" s="83">
        <v>0</v>
      </c>
      <c r="AO55" s="83">
        <v>0</v>
      </c>
      <c r="AP55" s="83">
        <v>0</v>
      </c>
      <c r="AQ55" s="83">
        <v>0</v>
      </c>
    </row>
    <row r="56" spans="2:43" ht="14.25">
      <c r="B56" s="26" t="s">
        <v>423</v>
      </c>
      <c r="C56" s="42" t="s">
        <v>424</v>
      </c>
      <c r="D56" s="16" t="s">
        <v>27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</row>
    <row r="57" spans="2:43" ht="14.25">
      <c r="B57" s="26" t="s">
        <v>425</v>
      </c>
      <c r="C57" s="42" t="s">
        <v>426</v>
      </c>
      <c r="D57" s="16" t="s">
        <v>27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</row>
    <row r="58" spans="2:43" ht="14.25">
      <c r="B58" s="26" t="s">
        <v>427</v>
      </c>
      <c r="C58" s="42" t="s">
        <v>428</v>
      </c>
      <c r="D58" s="16" t="s">
        <v>27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</row>
    <row r="59" spans="2:43" ht="14.25">
      <c r="B59" s="26" t="s">
        <v>429</v>
      </c>
      <c r="C59" s="42" t="s">
        <v>430</v>
      </c>
      <c r="D59" s="16" t="s">
        <v>27</v>
      </c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</row>
    <row r="60" spans="2:43" ht="14.25">
      <c r="B60" s="26" t="s">
        <v>431</v>
      </c>
      <c r="C60" s="42" t="s">
        <v>432</v>
      </c>
      <c r="D60" s="16" t="s">
        <v>27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</row>
    <row r="61" spans="2:43" ht="14.25">
      <c r="B61" s="26" t="s">
        <v>433</v>
      </c>
      <c r="C61" s="20" t="s">
        <v>434</v>
      </c>
      <c r="D61" s="16" t="s">
        <v>27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</row>
    <row r="62" spans="2:43" ht="14.25">
      <c r="B62" s="26" t="s">
        <v>435</v>
      </c>
      <c r="C62" s="20" t="s">
        <v>436</v>
      </c>
      <c r="D62" s="16" t="s">
        <v>27</v>
      </c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</row>
    <row r="63" spans="2:43" ht="14.25">
      <c r="B63" s="24" t="s">
        <v>83</v>
      </c>
      <c r="C63" s="41" t="s">
        <v>437</v>
      </c>
      <c r="D63" s="16" t="s">
        <v>27</v>
      </c>
      <c r="E63" s="83">
        <v>-760.75808400000005</v>
      </c>
      <c r="F63" s="83">
        <v>-559.49935671000003</v>
      </c>
      <c r="G63" s="83">
        <v>-240.88788729000004</v>
      </c>
      <c r="H63" s="83">
        <v>129.25786199999985</v>
      </c>
      <c r="I63" s="83">
        <v>-860.44248900000002</v>
      </c>
      <c r="J63" s="83">
        <v>-509.67754899999989</v>
      </c>
      <c r="K63" s="83">
        <v>-247.35087766000015</v>
      </c>
      <c r="L63" s="83">
        <v>-13.395020340000158</v>
      </c>
      <c r="M63" s="83">
        <v>-850.09087696000006</v>
      </c>
      <c r="N63" s="83">
        <v>-412.24167266000001</v>
      </c>
      <c r="O63" s="83">
        <v>-299.71550472000013</v>
      </c>
      <c r="P63" s="83">
        <v>-73.491304929999785</v>
      </c>
      <c r="Q63" s="83">
        <v>-1059.6297176900002</v>
      </c>
      <c r="R63" s="83">
        <v>-502.52404517000002</v>
      </c>
      <c r="S63" s="83">
        <v>-381.35297667999981</v>
      </c>
      <c r="T63" s="83">
        <v>134.22988536999978</v>
      </c>
      <c r="U63" s="83">
        <v>-899.84168333000036</v>
      </c>
      <c r="V63" s="83">
        <v>-865.09585591999974</v>
      </c>
      <c r="W63" s="83">
        <v>-520.21667149999985</v>
      </c>
      <c r="X63" s="83">
        <v>-164.52477625</v>
      </c>
      <c r="Y63" s="83">
        <v>-1106.4630699199997</v>
      </c>
      <c r="Z63" s="83">
        <v>-351.90434962999973</v>
      </c>
      <c r="AA63" s="83">
        <v>-427.26845530999998</v>
      </c>
      <c r="AB63" s="83">
        <v>-354.25566574999982</v>
      </c>
      <c r="AC63" s="83">
        <v>-854.84084442999972</v>
      </c>
      <c r="AD63" s="83">
        <v>-336.81022959000001</v>
      </c>
      <c r="AE63" s="83">
        <v>-269.85523209999968</v>
      </c>
      <c r="AF63" s="83">
        <v>-217.50221929</v>
      </c>
      <c r="AG63" s="83">
        <v>-948.60813954000037</v>
      </c>
      <c r="AH63" s="83">
        <v>-461.12804700999988</v>
      </c>
      <c r="AI63" s="83">
        <v>-285.95903568999995</v>
      </c>
      <c r="AJ63" s="83">
        <v>-228.03971299</v>
      </c>
      <c r="AK63" s="83">
        <v>-1.707563369999999</v>
      </c>
      <c r="AL63" s="83">
        <v>-5.4466640124366297</v>
      </c>
      <c r="AM63" s="83">
        <v>-3.8806773675633717</v>
      </c>
      <c r="AN63" s="83">
        <v>-8.960853032436626</v>
      </c>
      <c r="AO63" s="83">
        <v>-3.2698349999999992</v>
      </c>
      <c r="AP63" s="83">
        <v>-1.1725969999999999</v>
      </c>
      <c r="AQ63" s="83">
        <v>6.9844850000000012</v>
      </c>
    </row>
    <row r="64" spans="2:43" ht="14.25">
      <c r="B64" s="26" t="s">
        <v>438</v>
      </c>
      <c r="C64" s="42" t="s">
        <v>383</v>
      </c>
      <c r="D64" s="16" t="s">
        <v>27</v>
      </c>
      <c r="E64" s="83">
        <v>-29.925112999999993</v>
      </c>
      <c r="F64" s="83">
        <v>-132.59992571000001</v>
      </c>
      <c r="G64" s="83">
        <v>-109.31919029000005</v>
      </c>
      <c r="H64" s="83">
        <v>224.18397099999984</v>
      </c>
      <c r="I64" s="83">
        <v>-29.925112999999993</v>
      </c>
      <c r="J64" s="83">
        <v>-82.738191999999913</v>
      </c>
      <c r="K64" s="83">
        <v>-83.619679660000131</v>
      </c>
      <c r="L64" s="83">
        <v>87.032599659999846</v>
      </c>
      <c r="M64" s="83">
        <v>-63.192822960000058</v>
      </c>
      <c r="N64" s="83">
        <v>-82.97459465999998</v>
      </c>
      <c r="O64" s="83">
        <v>-105.5033387200001</v>
      </c>
      <c r="P64" s="83">
        <v>96.872373070000208</v>
      </c>
      <c r="Q64" s="83">
        <v>-73.834319690000143</v>
      </c>
      <c r="R64" s="83">
        <v>-109.86473117000003</v>
      </c>
      <c r="S64" s="83">
        <v>-137.04888831999983</v>
      </c>
      <c r="T64" s="83">
        <v>149.51553744999978</v>
      </c>
      <c r="U64" s="83">
        <v>7.6827970000001642</v>
      </c>
      <c r="V64" s="83">
        <v>-89.17938300000003</v>
      </c>
      <c r="W64" s="83">
        <v>-92.672620959999904</v>
      </c>
      <c r="X64" s="83">
        <v>153.83188773999984</v>
      </c>
      <c r="Y64" s="83">
        <v>-28.443327800000134</v>
      </c>
      <c r="Z64" s="83">
        <v>-72.144453419999877</v>
      </c>
      <c r="AA64" s="83">
        <v>-157.78316203000003</v>
      </c>
      <c r="AB64" s="83">
        <v>-146.24698952999995</v>
      </c>
      <c r="AC64" s="83">
        <v>-27.352678999999966</v>
      </c>
      <c r="AD64" s="83">
        <v>-36.555863000000045</v>
      </c>
      <c r="AE64" s="83">
        <v>-38.829232999999988</v>
      </c>
      <c r="AF64" s="83">
        <v>-42.323880000000003</v>
      </c>
      <c r="AG64" s="83">
        <v>-51.583378999999979</v>
      </c>
      <c r="AH64" s="83">
        <v>-83.950823000000014</v>
      </c>
      <c r="AI64" s="83">
        <v>-18.670597999999991</v>
      </c>
      <c r="AJ64" s="83">
        <v>-20.661935600000007</v>
      </c>
      <c r="AK64" s="83">
        <v>-1.707563369999999</v>
      </c>
      <c r="AL64" s="83">
        <v>-5.4466640124366297</v>
      </c>
      <c r="AM64" s="83">
        <v>-3.8806773675633717</v>
      </c>
      <c r="AN64" s="83">
        <v>-8.960853032436626</v>
      </c>
      <c r="AO64" s="83">
        <v>0</v>
      </c>
      <c r="AP64" s="83">
        <v>0</v>
      </c>
      <c r="AQ64" s="83">
        <v>0</v>
      </c>
    </row>
    <row r="65" spans="2:43" ht="14.25">
      <c r="B65" s="26" t="s">
        <v>439</v>
      </c>
      <c r="C65" s="42" t="s">
        <v>385</v>
      </c>
      <c r="D65" s="16" t="s">
        <v>27</v>
      </c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</row>
    <row r="66" spans="2:43" ht="14.25">
      <c r="B66" s="26" t="s">
        <v>440</v>
      </c>
      <c r="C66" s="42" t="s">
        <v>387</v>
      </c>
      <c r="D66" s="16" t="s">
        <v>27</v>
      </c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</row>
    <row r="67" spans="2:43" ht="14.25">
      <c r="B67" s="26" t="s">
        <v>441</v>
      </c>
      <c r="C67" s="42" t="s">
        <v>389</v>
      </c>
      <c r="D67" s="16" t="s">
        <v>27</v>
      </c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</row>
    <row r="68" spans="2:43" ht="14.25">
      <c r="B68" s="26" t="s">
        <v>442</v>
      </c>
      <c r="C68" s="42" t="s">
        <v>391</v>
      </c>
      <c r="D68" s="16" t="s">
        <v>27</v>
      </c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</row>
    <row r="69" spans="2:43" ht="14.25">
      <c r="B69" s="26" t="s">
        <v>443</v>
      </c>
      <c r="C69" s="42" t="s">
        <v>444</v>
      </c>
      <c r="D69" s="16" t="s">
        <v>27</v>
      </c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</row>
    <row r="70" spans="2:43" ht="14.25">
      <c r="B70" s="26" t="s">
        <v>445</v>
      </c>
      <c r="C70" s="42" t="s">
        <v>395</v>
      </c>
      <c r="D70" s="16" t="s">
        <v>27</v>
      </c>
      <c r="E70" s="83">
        <v>-730.83297100000004</v>
      </c>
      <c r="F70" s="83">
        <v>-426.89943099999999</v>
      </c>
      <c r="G70" s="83">
        <v>-131.56869699999999</v>
      </c>
      <c r="H70" s="83">
        <v>-94.926108999999997</v>
      </c>
      <c r="I70" s="83">
        <v>-830.51737600000001</v>
      </c>
      <c r="J70" s="83">
        <v>-426.93935699999997</v>
      </c>
      <c r="K70" s="83">
        <v>-163.73119800000001</v>
      </c>
      <c r="L70" s="83">
        <v>-100.42762</v>
      </c>
      <c r="M70" s="83">
        <v>-786.898054</v>
      </c>
      <c r="N70" s="83">
        <v>-329.26707800000003</v>
      </c>
      <c r="O70" s="83">
        <v>-194.212166</v>
      </c>
      <c r="P70" s="83">
        <v>-170.36367799999999</v>
      </c>
      <c r="Q70" s="83">
        <v>-985.79539799999998</v>
      </c>
      <c r="R70" s="83">
        <v>-392.65931399999999</v>
      </c>
      <c r="S70" s="83">
        <v>-244.30408835999998</v>
      </c>
      <c r="T70" s="83">
        <v>-15.285652080000002</v>
      </c>
      <c r="U70" s="83">
        <v>-907.52448033000053</v>
      </c>
      <c r="V70" s="83">
        <v>-775.91647291999971</v>
      </c>
      <c r="W70" s="83">
        <v>-427.54405053999994</v>
      </c>
      <c r="X70" s="83">
        <v>-318.35666398999984</v>
      </c>
      <c r="Y70" s="83">
        <v>-1078.0197421199996</v>
      </c>
      <c r="Z70" s="83">
        <v>-279.75989620999985</v>
      </c>
      <c r="AA70" s="83">
        <v>-269.48529327999995</v>
      </c>
      <c r="AB70" s="83">
        <v>-208.00867621999984</v>
      </c>
      <c r="AC70" s="83">
        <v>-827.48816542999975</v>
      </c>
      <c r="AD70" s="83">
        <v>-300.25436658999996</v>
      </c>
      <c r="AE70" s="83">
        <v>-231.02599909999969</v>
      </c>
      <c r="AF70" s="83">
        <v>-175.17833929</v>
      </c>
      <c r="AG70" s="83">
        <v>-897.02476054000033</v>
      </c>
      <c r="AH70" s="83">
        <v>-377.17722400999986</v>
      </c>
      <c r="AI70" s="83">
        <v>-267.28843768999997</v>
      </c>
      <c r="AJ70" s="83">
        <v>-207.37777739000001</v>
      </c>
      <c r="AK70" s="83">
        <v>0</v>
      </c>
      <c r="AL70" s="83">
        <v>0</v>
      </c>
      <c r="AM70" s="83">
        <v>0</v>
      </c>
      <c r="AN70" s="83">
        <v>0</v>
      </c>
      <c r="AO70" s="83">
        <v>-3.2698349999999992</v>
      </c>
      <c r="AP70" s="83">
        <v>-1.1725969999999999</v>
      </c>
      <c r="AQ70" s="83">
        <v>6.9844850000000012</v>
      </c>
    </row>
    <row r="71" spans="2:43" ht="14.25">
      <c r="B71" s="24" t="s">
        <v>85</v>
      </c>
      <c r="C71" s="41" t="s">
        <v>446</v>
      </c>
      <c r="D71" s="16" t="s">
        <v>27</v>
      </c>
      <c r="E71" s="83">
        <v>0</v>
      </c>
      <c r="F71" s="83">
        <v>0</v>
      </c>
      <c r="G71" s="83">
        <v>0</v>
      </c>
      <c r="H71" s="83">
        <v>0</v>
      </c>
      <c r="I71" s="83">
        <v>0</v>
      </c>
      <c r="J71" s="83">
        <v>0</v>
      </c>
      <c r="K71" s="83">
        <v>0</v>
      </c>
      <c r="L71" s="83">
        <v>0</v>
      </c>
      <c r="M71" s="83">
        <v>0</v>
      </c>
      <c r="N71" s="83">
        <v>0</v>
      </c>
      <c r="O71" s="83">
        <v>0</v>
      </c>
      <c r="P71" s="83">
        <v>0</v>
      </c>
      <c r="Q71" s="83">
        <v>0</v>
      </c>
      <c r="R71" s="83">
        <v>0</v>
      </c>
      <c r="S71" s="83">
        <v>0</v>
      </c>
      <c r="T71" s="83">
        <v>0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3">
        <v>0</v>
      </c>
      <c r="AA71" s="83">
        <v>0</v>
      </c>
      <c r="AB71" s="83">
        <v>0</v>
      </c>
      <c r="AC71" s="83">
        <v>0</v>
      </c>
      <c r="AD71" s="83">
        <v>0</v>
      </c>
      <c r="AE71" s="83">
        <v>0</v>
      </c>
      <c r="AF71" s="83">
        <v>0</v>
      </c>
      <c r="AG71" s="83">
        <v>0</v>
      </c>
      <c r="AH71" s="83">
        <v>0</v>
      </c>
      <c r="AI71" s="83">
        <v>0</v>
      </c>
      <c r="AJ71" s="83">
        <v>0</v>
      </c>
      <c r="AK71" s="83">
        <v>0</v>
      </c>
      <c r="AL71" s="83">
        <v>0</v>
      </c>
      <c r="AM71" s="83">
        <v>0</v>
      </c>
      <c r="AN71" s="83">
        <v>0</v>
      </c>
      <c r="AO71" s="83">
        <v>0</v>
      </c>
      <c r="AP71" s="83">
        <v>0</v>
      </c>
      <c r="AQ71" s="83">
        <v>0</v>
      </c>
    </row>
    <row r="72" spans="2:43" ht="14.25">
      <c r="B72" s="26" t="s">
        <v>447</v>
      </c>
      <c r="C72" s="42" t="s">
        <v>448</v>
      </c>
      <c r="D72" s="16" t="s">
        <v>27</v>
      </c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</row>
    <row r="73" spans="2:43" ht="14.25">
      <c r="B73" s="26" t="s">
        <v>449</v>
      </c>
      <c r="C73" s="42" t="s">
        <v>383</v>
      </c>
      <c r="D73" s="16" t="s">
        <v>27</v>
      </c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</row>
    <row r="74" spans="2:43" ht="14.25">
      <c r="B74" s="26" t="s">
        <v>450</v>
      </c>
      <c r="C74" s="42" t="s">
        <v>451</v>
      </c>
      <c r="D74" s="16" t="s">
        <v>27</v>
      </c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</row>
    <row r="75" spans="2:43" ht="14.25">
      <c r="B75" s="26" t="s">
        <v>452</v>
      </c>
      <c r="C75" s="42" t="s">
        <v>453</v>
      </c>
      <c r="D75" s="16" t="s">
        <v>27</v>
      </c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</row>
    <row r="76" spans="2:43" ht="14.25">
      <c r="B76" s="26" t="s">
        <v>454</v>
      </c>
      <c r="C76" s="42" t="s">
        <v>455</v>
      </c>
      <c r="D76" s="16" t="s">
        <v>27</v>
      </c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</row>
    <row r="77" spans="2:43" ht="14.25">
      <c r="B77" s="26" t="s">
        <v>456</v>
      </c>
      <c r="C77" s="42" t="s">
        <v>405</v>
      </c>
      <c r="D77" s="16" t="s">
        <v>27</v>
      </c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</row>
    <row r="78" spans="2:43" ht="14.25">
      <c r="B78" s="26" t="s">
        <v>457</v>
      </c>
      <c r="C78" s="42" t="s">
        <v>458</v>
      </c>
      <c r="D78" s="16" t="s">
        <v>27</v>
      </c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</row>
    <row r="79" spans="2:43" ht="14.25">
      <c r="B79" s="17" t="s">
        <v>459</v>
      </c>
      <c r="C79" s="47" t="s">
        <v>460</v>
      </c>
      <c r="D79" s="18" t="s">
        <v>27</v>
      </c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</row>
    <row r="80" spans="2:43" ht="14.25">
      <c r="B80" s="26" t="s">
        <v>25</v>
      </c>
      <c r="C80" s="28" t="s">
        <v>89</v>
      </c>
      <c r="D80" s="16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</row>
    <row r="81" spans="2:43" ht="14.25">
      <c r="B81" s="26" t="s">
        <v>461</v>
      </c>
      <c r="C81" s="20" t="s">
        <v>462</v>
      </c>
      <c r="D81" s="16" t="s">
        <v>27</v>
      </c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</row>
    <row r="82" spans="2:43" ht="14.25">
      <c r="B82" s="26" t="s">
        <v>463</v>
      </c>
      <c r="C82" s="42" t="s">
        <v>464</v>
      </c>
      <c r="D82" s="16" t="s">
        <v>27</v>
      </c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</row>
    <row r="83" spans="2:43" ht="14.25">
      <c r="B83" s="26" t="s">
        <v>465</v>
      </c>
      <c r="C83" s="42" t="s">
        <v>466</v>
      </c>
      <c r="D83" s="16" t="s">
        <v>27</v>
      </c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</row>
    <row r="84" spans="2:43" ht="14.25">
      <c r="B84" s="26" t="s">
        <v>467</v>
      </c>
      <c r="C84" s="42" t="s">
        <v>468</v>
      </c>
      <c r="D84" s="16" t="s">
        <v>27</v>
      </c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</row>
    <row r="85" spans="2:43" ht="14.25">
      <c r="B85" s="26" t="s">
        <v>469</v>
      </c>
      <c r="C85" s="20" t="s">
        <v>470</v>
      </c>
      <c r="D85" s="16" t="s">
        <v>27</v>
      </c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</row>
    <row r="86" spans="2:43" ht="14.25">
      <c r="B86" s="26" t="s">
        <v>471</v>
      </c>
      <c r="C86" s="42" t="s">
        <v>472</v>
      </c>
      <c r="D86" s="16" t="s">
        <v>27</v>
      </c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</row>
    <row r="87" spans="2:43" ht="14.25">
      <c r="B87" s="26" t="s">
        <v>473</v>
      </c>
      <c r="C87" s="42" t="s">
        <v>474</v>
      </c>
      <c r="D87" s="16" t="s">
        <v>27</v>
      </c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</row>
    <row r="88" spans="2:43" ht="14.25">
      <c r="B88" s="26" t="s">
        <v>475</v>
      </c>
      <c r="C88" s="42" t="s">
        <v>476</v>
      </c>
      <c r="D88" s="16" t="s">
        <v>27</v>
      </c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</row>
    <row r="89" spans="2:43" ht="14.25">
      <c r="B89" s="27" t="s">
        <v>477</v>
      </c>
      <c r="C89" s="21" t="s">
        <v>478</v>
      </c>
      <c r="D89" s="22" t="s">
        <v>27</v>
      </c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</row>
    <row r="90" spans="2:43" ht="14.25">
      <c r="B90" s="26" t="s">
        <v>479</v>
      </c>
      <c r="C90" s="20" t="s">
        <v>480</v>
      </c>
      <c r="D90" s="16" t="s">
        <v>27</v>
      </c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</row>
    <row r="91" spans="2:43" ht="14.25">
      <c r="B91" s="26" t="s">
        <v>481</v>
      </c>
      <c r="C91" s="42" t="s">
        <v>482</v>
      </c>
      <c r="D91" s="16" t="s">
        <v>27</v>
      </c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</row>
    <row r="92" spans="2:43" ht="14.25">
      <c r="B92" s="26" t="s">
        <v>483</v>
      </c>
      <c r="C92" s="42" t="s">
        <v>484</v>
      </c>
      <c r="D92" s="16" t="s">
        <v>27</v>
      </c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</row>
    <row r="93" spans="2:43" ht="14.25">
      <c r="B93" s="26" t="s">
        <v>485</v>
      </c>
      <c r="C93" s="42" t="s">
        <v>478</v>
      </c>
      <c r="D93" s="16" t="s">
        <v>27</v>
      </c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</row>
    <row r="94" spans="2:43" ht="14.25">
      <c r="B94" s="27" t="s">
        <v>486</v>
      </c>
      <c r="C94" s="45" t="s">
        <v>487</v>
      </c>
      <c r="D94" s="22" t="s">
        <v>27</v>
      </c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</row>
    <row r="95" spans="2:43" ht="14.25">
      <c r="B95" s="26" t="s">
        <v>103</v>
      </c>
      <c r="C95" s="20" t="s">
        <v>488</v>
      </c>
      <c r="D95" s="16" t="s">
        <v>27</v>
      </c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</row>
    <row r="96" spans="2:43" ht="14.25">
      <c r="B96" s="26" t="s">
        <v>489</v>
      </c>
      <c r="C96" s="20" t="s">
        <v>490</v>
      </c>
      <c r="D96" s="16" t="s">
        <v>27</v>
      </c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</row>
    <row r="97" spans="2:43" ht="14.25">
      <c r="B97" s="26" t="s">
        <v>491</v>
      </c>
      <c r="C97" s="42" t="s">
        <v>492</v>
      </c>
      <c r="D97" s="16" t="s">
        <v>27</v>
      </c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</row>
    <row r="98" spans="2:43" ht="14.25">
      <c r="B98" s="26" t="s">
        <v>493</v>
      </c>
      <c r="C98" s="42" t="s">
        <v>494</v>
      </c>
      <c r="D98" s="53" t="s">
        <v>27</v>
      </c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</row>
    <row r="99" spans="2:43" ht="14.25">
      <c r="B99" s="17" t="s">
        <v>104</v>
      </c>
      <c r="C99" s="47" t="s">
        <v>495</v>
      </c>
      <c r="D99" s="54" t="s">
        <v>27</v>
      </c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</row>
    <row r="100" spans="2:43">
      <c r="E100" t="s">
        <v>503</v>
      </c>
      <c r="F100" t="s">
        <v>503</v>
      </c>
      <c r="G100" t="s">
        <v>503</v>
      </c>
      <c r="H100" t="s">
        <v>503</v>
      </c>
      <c r="I100" t="s">
        <v>503</v>
      </c>
      <c r="J100" t="s">
        <v>503</v>
      </c>
      <c r="K100" t="s">
        <v>503</v>
      </c>
      <c r="L100" t="s">
        <v>503</v>
      </c>
      <c r="M100" t="s">
        <v>503</v>
      </c>
      <c r="N100" t="s">
        <v>503</v>
      </c>
      <c r="O100" t="s">
        <v>503</v>
      </c>
      <c r="P100" t="s">
        <v>503</v>
      </c>
      <c r="Q100" s="58" t="s">
        <v>503</v>
      </c>
      <c r="R100" s="58" t="s">
        <v>503</v>
      </c>
      <c r="S100" s="58" t="s">
        <v>503</v>
      </c>
      <c r="T100" s="58" t="s">
        <v>503</v>
      </c>
      <c r="U100" s="58" t="s">
        <v>503</v>
      </c>
      <c r="V100" s="58" t="s">
        <v>503</v>
      </c>
      <c r="W100" s="58" t="s">
        <v>503</v>
      </c>
      <c r="X100" s="58" t="s">
        <v>503</v>
      </c>
      <c r="Y100" s="58" t="s">
        <v>503</v>
      </c>
      <c r="Z100" s="58" t="s">
        <v>503</v>
      </c>
      <c r="AA100" s="58" t="s">
        <v>503</v>
      </c>
      <c r="AB100" s="58" t="s">
        <v>503</v>
      </c>
      <c r="AC100" s="58" t="s">
        <v>503</v>
      </c>
      <c r="AD100" s="58" t="s">
        <v>503</v>
      </c>
      <c r="AE100" s="58" t="s">
        <v>503</v>
      </c>
      <c r="AF100" s="58" t="s">
        <v>503</v>
      </c>
      <c r="AG100" s="58" t="s">
        <v>503</v>
      </c>
      <c r="AH100" s="58" t="s">
        <v>503</v>
      </c>
      <c r="AJ100" s="58" t="s">
        <v>503</v>
      </c>
    </row>
  </sheetData>
  <mergeCells count="14">
    <mergeCell ref="B5:C6"/>
    <mergeCell ref="E6:H6"/>
    <mergeCell ref="I6:L6"/>
    <mergeCell ref="M6:P6"/>
    <mergeCell ref="AO6:AQ6"/>
    <mergeCell ref="E3:AN3"/>
    <mergeCell ref="E2:AN2"/>
    <mergeCell ref="AK6:AN6"/>
    <mergeCell ref="E4:AN5"/>
    <mergeCell ref="Y6:AB6"/>
    <mergeCell ref="AC6:AF6"/>
    <mergeCell ref="AG6:AJ6"/>
    <mergeCell ref="U6:X6"/>
    <mergeCell ref="Q6:T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Indice</vt:lpstr>
      <vt:lpstr>Estado I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Jazmin Nahomi</cp:lastModifiedBy>
  <dcterms:created xsi:type="dcterms:W3CDTF">2019-02-27T16:49:41Z</dcterms:created>
  <dcterms:modified xsi:type="dcterms:W3CDTF">2024-12-20T14:51:36Z</dcterms:modified>
</cp:coreProperties>
</file>