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5. Sociedades públicas no financieras/EFP/ANUAL/"/>
    </mc:Choice>
  </mc:AlternateContent>
  <xr:revisionPtr revIDLastSave="16" documentId="8_{131C84EE-B5EB-4D61-8914-4170EA887F72}" xr6:coauthVersionLast="47" xr6:coauthVersionMax="47" xr10:uidLastSave="{6A3FDD22-B66C-45B5-B624-AEE393975D17}"/>
  <bookViews>
    <workbookView xWindow="-110" yWindow="-110" windowWidth="19420" windowHeight="1030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3" l="1"/>
  <c r="K7" i="3"/>
  <c r="K13" i="3"/>
  <c r="K15" i="3"/>
  <c r="K17" i="3"/>
  <c r="K28" i="3"/>
  <c r="K30" i="3"/>
  <c r="K78" i="8"/>
  <c r="K8" i="8" s="1"/>
  <c r="K69" i="8"/>
  <c r="K62" i="8"/>
  <c r="K55" i="8"/>
  <c r="K48" i="8"/>
  <c r="K41" i="8"/>
  <c r="K31" i="8"/>
  <c r="K24" i="8"/>
  <c r="K18" i="8"/>
  <c r="K9" i="8"/>
  <c r="K7" i="8"/>
  <c r="J78" i="8"/>
  <c r="J69" i="8"/>
  <c r="J62" i="8"/>
  <c r="J55" i="8"/>
  <c r="J48" i="8"/>
  <c r="J41" i="8"/>
  <c r="J31" i="8"/>
  <c r="J24" i="8"/>
  <c r="J18" i="8"/>
  <c r="J9" i="8"/>
  <c r="K27" i="3" l="1"/>
  <c r="K16" i="3"/>
  <c r="K29" i="3"/>
  <c r="K18" i="3"/>
  <c r="K20" i="3"/>
  <c r="K34" i="3"/>
  <c r="K9" i="3"/>
  <c r="K21" i="3"/>
  <c r="K35" i="3"/>
  <c r="K10" i="3"/>
  <c r="K22" i="3"/>
  <c r="K36" i="3"/>
  <c r="K11" i="3"/>
  <c r="K37" i="3"/>
  <c r="K12" i="3"/>
  <c r="K38" i="3"/>
  <c r="K26" i="3"/>
  <c r="K39" i="3"/>
  <c r="K14" i="3"/>
  <c r="J8" i="8"/>
  <c r="J38" i="3"/>
  <c r="G31" i="8"/>
  <c r="E9" i="8"/>
  <c r="F9" i="8"/>
  <c r="E18" i="8"/>
  <c r="F18" i="8"/>
  <c r="E24" i="8"/>
  <c r="F24" i="8"/>
  <c r="E31" i="8"/>
  <c r="F31" i="8"/>
  <c r="E41" i="8"/>
  <c r="F41" i="8"/>
  <c r="E48" i="8"/>
  <c r="F48" i="8"/>
  <c r="E55" i="8"/>
  <c r="F55" i="8"/>
  <c r="E62" i="8"/>
  <c r="F62" i="8"/>
  <c r="E69" i="8"/>
  <c r="F69" i="8"/>
  <c r="E78" i="8"/>
  <c r="F78" i="8"/>
  <c r="I78" i="8"/>
  <c r="H78" i="8"/>
  <c r="G78" i="8"/>
  <c r="I69" i="8"/>
  <c r="H69" i="8"/>
  <c r="G69" i="8"/>
  <c r="I62" i="8"/>
  <c r="H62" i="8"/>
  <c r="G62" i="8"/>
  <c r="I55" i="8"/>
  <c r="H55" i="8"/>
  <c r="G55" i="8"/>
  <c r="I48" i="8"/>
  <c r="H48" i="8"/>
  <c r="G48" i="8"/>
  <c r="I41" i="8"/>
  <c r="H41" i="8"/>
  <c r="G41" i="8"/>
  <c r="I31" i="8"/>
  <c r="H31" i="8"/>
  <c r="I24" i="8"/>
  <c r="H24" i="8"/>
  <c r="G24" i="8"/>
  <c r="I18" i="8"/>
  <c r="H18" i="8"/>
  <c r="G18" i="8"/>
  <c r="I9" i="8"/>
  <c r="H9" i="8"/>
  <c r="G9" i="8"/>
  <c r="J7" i="3"/>
  <c r="J11" i="3"/>
  <c r="J12" i="3"/>
  <c r="J13" i="3"/>
  <c r="J15" i="3"/>
  <c r="J17" i="3"/>
  <c r="J18" i="3"/>
  <c r="J19" i="3"/>
  <c r="J28" i="3"/>
  <c r="J30" i="3"/>
  <c r="J37" i="3"/>
  <c r="J26" i="3"/>
  <c r="J39" i="3"/>
  <c r="J7" i="8"/>
  <c r="G26" i="3"/>
  <c r="K31" i="3" l="1"/>
  <c r="K88" i="8" s="1"/>
  <c r="G8" i="8"/>
  <c r="K24" i="3"/>
  <c r="K23" i="3"/>
  <c r="F8" i="8"/>
  <c r="E8" i="8"/>
  <c r="I8" i="8"/>
  <c r="H8" i="8"/>
  <c r="J27" i="3"/>
  <c r="J16" i="3"/>
  <c r="J29" i="3"/>
  <c r="J20" i="3"/>
  <c r="J34" i="3"/>
  <c r="J9" i="3"/>
  <c r="J21" i="3"/>
  <c r="J35" i="3"/>
  <c r="J10" i="3"/>
  <c r="J22" i="3"/>
  <c r="J36" i="3"/>
  <c r="J14" i="3"/>
  <c r="J31" i="3" s="1"/>
  <c r="J88" i="8" s="1"/>
  <c r="K32" i="3" l="1"/>
  <c r="K49" i="3" s="1"/>
  <c r="J24" i="3"/>
  <c r="J23" i="3"/>
  <c r="J32" i="3"/>
  <c r="J49" i="3" s="1"/>
  <c r="E9" i="3"/>
  <c r="F26" i="3"/>
  <c r="H26" i="3"/>
  <c r="I26" i="3"/>
  <c r="F27" i="3"/>
  <c r="G27" i="3"/>
  <c r="H27" i="3"/>
  <c r="I27" i="3"/>
  <c r="F28" i="3"/>
  <c r="G28" i="3"/>
  <c r="H28" i="3"/>
  <c r="I28" i="3"/>
  <c r="F29" i="3"/>
  <c r="G29" i="3"/>
  <c r="H29" i="3"/>
  <c r="I29" i="3"/>
  <c r="F30" i="3"/>
  <c r="G30" i="3"/>
  <c r="H30" i="3"/>
  <c r="I30" i="3"/>
  <c r="F34" i="3"/>
  <c r="G34" i="3"/>
  <c r="H34" i="3"/>
  <c r="I34" i="3"/>
  <c r="F35" i="3"/>
  <c r="G35" i="3"/>
  <c r="H35" i="3"/>
  <c r="I35" i="3"/>
  <c r="F36" i="3"/>
  <c r="G36" i="3"/>
  <c r="H36" i="3"/>
  <c r="I36" i="3"/>
  <c r="F37" i="3"/>
  <c r="G37" i="3"/>
  <c r="H37" i="3"/>
  <c r="I37" i="3"/>
  <c r="F38" i="3"/>
  <c r="G38" i="3"/>
  <c r="H38" i="3"/>
  <c r="I38" i="3"/>
  <c r="F39" i="3"/>
  <c r="G39" i="3"/>
  <c r="H39" i="3"/>
  <c r="I39" i="3"/>
  <c r="E27" i="3"/>
  <c r="E28" i="3"/>
  <c r="E29" i="3"/>
  <c r="E30" i="3"/>
  <c r="E34" i="3"/>
  <c r="E35" i="3"/>
  <c r="E36" i="3"/>
  <c r="E37" i="3"/>
  <c r="E38" i="3"/>
  <c r="E39" i="3"/>
  <c r="E26" i="3"/>
  <c r="F14" i="3"/>
  <c r="G14" i="3"/>
  <c r="H14" i="3"/>
  <c r="I14" i="3"/>
  <c r="F15" i="3"/>
  <c r="G15" i="3"/>
  <c r="H15" i="3"/>
  <c r="I15" i="3"/>
  <c r="F16" i="3"/>
  <c r="G16" i="3"/>
  <c r="H16" i="3"/>
  <c r="I16" i="3"/>
  <c r="F17" i="3"/>
  <c r="G17" i="3"/>
  <c r="H17" i="3"/>
  <c r="I17" i="3"/>
  <c r="F18" i="3"/>
  <c r="G18" i="3"/>
  <c r="H18" i="3"/>
  <c r="I18" i="3"/>
  <c r="F19" i="3"/>
  <c r="G19" i="3"/>
  <c r="H19" i="3"/>
  <c r="I19" i="3"/>
  <c r="F20" i="3"/>
  <c r="G20" i="3"/>
  <c r="H20" i="3"/>
  <c r="I20" i="3"/>
  <c r="F21" i="3"/>
  <c r="G21" i="3"/>
  <c r="H21" i="3"/>
  <c r="I21" i="3"/>
  <c r="F22" i="3"/>
  <c r="G22" i="3"/>
  <c r="H22" i="3"/>
  <c r="I22" i="3"/>
  <c r="E15" i="3"/>
  <c r="E16" i="3"/>
  <c r="E17" i="3"/>
  <c r="E18" i="3"/>
  <c r="E19" i="3"/>
  <c r="E20" i="3"/>
  <c r="E21" i="3"/>
  <c r="E22" i="3"/>
  <c r="E14" i="3"/>
  <c r="E10" i="3"/>
  <c r="E11" i="3"/>
  <c r="E12" i="3"/>
  <c r="E13" i="3"/>
  <c r="F9" i="3"/>
  <c r="G9" i="3"/>
  <c r="F10" i="3"/>
  <c r="G10" i="3"/>
  <c r="F11" i="3"/>
  <c r="G11" i="3"/>
  <c r="F12" i="3"/>
  <c r="G12" i="3"/>
  <c r="F13" i="3"/>
  <c r="G13" i="3"/>
  <c r="I9" i="3"/>
  <c r="I10" i="3"/>
  <c r="I11" i="3"/>
  <c r="I12" i="3"/>
  <c r="I13" i="3"/>
  <c r="H11" i="3"/>
  <c r="H12" i="3"/>
  <c r="H13" i="3"/>
  <c r="H10" i="3"/>
  <c r="H9" i="3"/>
  <c r="G31" i="3" l="1"/>
  <c r="F31" i="3"/>
  <c r="H31" i="3"/>
  <c r="E24" i="3"/>
  <c r="E23" i="3"/>
  <c r="F24" i="3"/>
  <c r="F23" i="3"/>
  <c r="G24" i="3"/>
  <c r="G23" i="3"/>
  <c r="I31" i="3"/>
  <c r="I23" i="3"/>
  <c r="I24" i="3"/>
  <c r="H23" i="3"/>
  <c r="H24" i="3"/>
  <c r="E31" i="3"/>
  <c r="G88" i="8" l="1"/>
  <c r="E32" i="3"/>
  <c r="E49" i="3" s="1"/>
  <c r="E88" i="8"/>
  <c r="F32" i="3"/>
  <c r="F49" i="3" s="1"/>
  <c r="F88" i="8"/>
  <c r="I32" i="3"/>
  <c r="I49" i="3" s="1"/>
  <c r="I88" i="8"/>
  <c r="H32" i="3"/>
  <c r="H49" i="3" s="1"/>
  <c r="H88" i="8"/>
  <c r="G32" i="3"/>
  <c r="G49" i="3" s="1"/>
  <c r="E2" i="3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F7" i="4"/>
  <c r="G7" i="4" s="1"/>
  <c r="H7" i="4" s="1"/>
  <c r="I7" i="4" s="1"/>
  <c r="E2" i="4"/>
  <c r="E2" i="13" s="1"/>
  <c r="E2" i="14" s="1"/>
  <c r="F7" i="3"/>
  <c r="G7" i="3" s="1"/>
  <c r="H7" i="3" s="1"/>
  <c r="I7" i="3" s="1"/>
  <c r="E2" i="15" l="1"/>
  <c r="E2" i="16" s="1"/>
  <c r="E2" i="12"/>
</calcChain>
</file>

<file path=xl/sharedStrings.xml><?xml version="1.0" encoding="utf-8"?>
<sst xmlns="http://schemas.openxmlformats.org/spreadsheetml/2006/main" count="2300" uniqueCount="1207">
  <si>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</si>
  <si>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</si>
  <si>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</si>
  <si>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</si>
  <si>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</si>
  <si>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</si>
  <si>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</si>
  <si>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</si>
  <si>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</si>
  <si>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</si>
  <si>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</si>
  <si>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</si>
  <si>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</si>
  <si>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</si>
  <si>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</si>
  <si>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</si>
  <si>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</si>
  <si>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</si>
  <si>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</si>
  <si>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</si>
  <si>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</si>
  <si>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</si>
  <si>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</si>
  <si>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</si>
  <si>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</si>
  <si>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</si>
  <si>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</si>
  <si>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</si>
  <si>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</si>
  <si>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</si>
  <si>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</si>
  <si>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</si>
  <si>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</si>
  <si>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</si>
  <si>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</si>
  <si>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</si>
  <si>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</si>
  <si>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</si>
  <si>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</si>
  <si>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</si>
  <si>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</si>
  <si>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</si>
  <si>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</si>
  <si>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</si>
  <si>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</si>
  <si>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</si>
  <si>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</si>
  <si>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</si>
  <si>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</si>
  <si>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</si>
  <si>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</si>
  <si>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</si>
  <si>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</si>
  <si>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</si>
  <si>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</si>
  <si>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</si>
  <si>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</si>
  <si>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</si>
  <si>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</si>
  <si>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</si>
  <si>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</si>
  <si>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</si>
  <si>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</si>
  <si>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</si>
  <si>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</si>
  <si>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</si>
  <si>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</si>
  <si>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</si>
  <si>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</si>
  <si>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</si>
  <si>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</si>
  <si>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</si>
  <si>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</si>
  <si>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</si>
  <si>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</si>
  <si>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</si>
  <si>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</si>
  <si>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</si>
  <si>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</si>
  <si>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</si>
  <si>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</si>
  <si>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</si>
  <si>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</si>
  <si>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</si>
  <si>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</si>
  <si>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</si>
  <si>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</si>
  <si>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</si>
  <si>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</si>
  <si>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</si>
  <si>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</si>
  <si>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</si>
  <si>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</si>
  <si>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</si>
  <si>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</si>
  <si>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</si>
  <si>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</si>
  <si>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</si>
  <si>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</si>
  <si>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</si>
  <si>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</si>
  <si>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</si>
  <si>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</si>
  <si>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</si>
  <si>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</si>
  <si>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</si>
  <si>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</si>
  <si>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</si>
  <si>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</si>
  <si>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</si>
  <si>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</si>
  <si>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</si>
  <si>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</si>
  <si>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</si>
  <si>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</si>
  <si>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</si>
  <si>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</si>
  <si>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</si>
  <si>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</si>
  <si>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</si>
  <si>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</si>
  <si>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</si>
  <si>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</si>
  <si>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</si>
  <si>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</si>
  <si>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</si>
  <si>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</si>
  <si>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</si>
  <si>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</si>
  <si>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</si>
  <si>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</si>
  <si>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</si>
  <si>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</si>
  <si>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</si>
  <si>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</si>
  <si>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</si>
  <si>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</si>
  <si>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</si>
  <si>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</si>
  <si>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</si>
  <si>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</si>
  <si>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</si>
  <si>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</si>
  <si>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</si>
  <si>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</si>
  <si>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</si>
  <si>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</si>
  <si>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</si>
  <si>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</si>
  <si>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</si>
  <si>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</si>
  <si>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</si>
  <si>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</si>
  <si>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</si>
  <si>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</si>
  <si>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</si>
  <si>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</si>
  <si>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</si>
  <si>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</si>
  <si>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</si>
  <si>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</si>
  <si>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</si>
  <si>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</si>
  <si>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</si>
  <si>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</si>
  <si>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</si>
  <si>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</si>
  <si>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</si>
  <si>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</si>
  <si>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</si>
  <si>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</si>
  <si>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</si>
  <si>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</si>
  <si>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</si>
  <si>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</si>
  <si>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</si>
  <si>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</si>
  <si>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</si>
  <si>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</si>
  <si>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</si>
  <si>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</si>
  <si>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</si>
  <si>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</si>
  <si>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</si>
  <si>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</si>
  <si>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</si>
  <si>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</si>
  <si>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</si>
  <si>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</si>
  <si>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</si>
  <si>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</si>
  <si>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</si>
  <si>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</si>
  <si>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</si>
  <si>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</si>
  <si>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</si>
  <si>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</si>
  <si>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</si>
  <si>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</si>
  <si>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</si>
  <si>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</si>
  <si>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</si>
  <si>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</si>
  <si>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</si>
  <si>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</si>
  <si>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</si>
  <si>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</si>
  <si>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</si>
  <si>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</si>
  <si>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</si>
  <si>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</si>
  <si>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</si>
  <si>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</si>
  <si>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</si>
  <si>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</si>
  <si>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</si>
  <si>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</si>
  <si>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</si>
  <si>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</si>
  <si>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</si>
  <si>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</si>
  <si>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</si>
  <si>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</si>
  <si>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</si>
  <si>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</si>
  <si>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</si>
  <si>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</si>
  <si>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</si>
  <si>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</si>
  <si>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</si>
  <si>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</si>
  <si>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</si>
  <si>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</si>
  <si>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</si>
  <si>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</si>
  <si>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</si>
  <si>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</si>
  <si>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</si>
  <si>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</si>
  <si>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</si>
  <si>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</si>
  <si>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</si>
  <si>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</si>
  <si>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</si>
  <si>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</si>
  <si>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</si>
  <si>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</si>
  <si>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</si>
  <si>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</si>
  <si>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</si>
  <si>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</si>
  <si>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</si>
  <si>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</si>
  <si>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</si>
  <si>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</si>
  <si>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</si>
  <si>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</si>
  <si>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</si>
  <si>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</si>
  <si>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</si>
  <si>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</si>
  <si>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</si>
  <si>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</si>
  <si>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</si>
  <si>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</si>
  <si>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</si>
  <si>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</si>
  <si>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</si>
  <si>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</si>
  <si>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</si>
  <si>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</si>
  <si>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</si>
  <si>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</si>
  <si>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</si>
  <si>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</si>
  <si>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</si>
  <si>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</si>
  <si>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</si>
  <si>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</si>
  <si>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</si>
  <si>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</si>
  <si>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</si>
  <si>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</si>
  <si>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</si>
  <si>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</si>
  <si>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</si>
  <si>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</si>
  <si>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</si>
  <si>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</si>
  <si>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</si>
  <si>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</si>
  <si>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</si>
  <si>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</si>
  <si>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</si>
  <si>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</si>
  <si>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</si>
  <si>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</si>
  <si>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</si>
  <si>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</si>
  <si>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</si>
  <si>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</si>
  <si>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</si>
  <si>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</si>
  <si>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</si>
  <si>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</si>
  <si>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</si>
  <si>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</si>
  <si>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</si>
  <si>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</si>
  <si>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</si>
  <si>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</si>
  <si>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</si>
  <si>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</si>
  <si>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</si>
  <si>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</si>
  <si>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</si>
  <si>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</si>
  <si>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</si>
  <si>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</si>
  <si>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</si>
  <si>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</si>
  <si>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</si>
  <si>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</si>
  <si>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</si>
  <si>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</si>
  <si>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</si>
  <si>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</si>
  <si>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</si>
  <si>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</si>
  <si>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</si>
  <si>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</si>
  <si>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</si>
  <si>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</si>
  <si>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</si>
  <si>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</si>
  <si>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</si>
  <si>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</si>
  <si>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</si>
  <si>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</si>
  <si>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</si>
  <si>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</si>
  <si>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</si>
  <si>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</si>
  <si>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</si>
  <si>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</si>
  <si>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</si>
  <si>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</si>
  <si>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</si>
  <si>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</si>
  <si>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</si>
  <si>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</si>
  <si>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</si>
  <si>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</si>
  <si>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</si>
  <si>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</si>
  <si>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</si>
  <si>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</si>
  <si>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</si>
  <si>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</si>
  <si>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</si>
  <si>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</si>
  <si>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</si>
  <si>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</si>
  <si>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</si>
  <si>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</si>
  <si>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</si>
  <si>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</si>
  <si>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</si>
  <si>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</si>
  <si>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</si>
  <si>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</si>
  <si>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</si>
  <si>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</si>
  <si>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</si>
  <si>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</si>
  <si>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</si>
  <si>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</si>
  <si>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</si>
  <si>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</si>
  <si>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</si>
  <si>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</si>
  <si>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</si>
  <si>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</si>
  <si>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</si>
  <si>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</si>
  <si>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</si>
  <si>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</si>
  <si>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</si>
  <si>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</si>
  <si>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</si>
  <si>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</si>
  <si>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</si>
  <si>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</si>
  <si>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</si>
  <si>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</si>
  <si>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</si>
  <si>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</si>
  <si>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</si>
  <si>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</si>
  <si>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</si>
  <si>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</si>
  <si>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</si>
  <si>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</si>
  <si>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</si>
  <si>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</si>
  <si>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</si>
  <si>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</si>
  <si>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</si>
  <si>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</si>
  <si>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</si>
  <si>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</si>
  <si>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</si>
  <si>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</si>
  <si>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</si>
  <si>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</si>
  <si>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</si>
  <si>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</si>
  <si>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</si>
  <si>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</si>
  <si>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</si>
  <si>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</si>
  <si>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</si>
  <si>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</si>
  <si>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</si>
  <si>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</si>
  <si>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</si>
  <si>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</si>
  <si>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</si>
  <si>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</si>
  <si>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</si>
  <si>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</si>
  <si>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</si>
  <si>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</si>
  <si>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</si>
  <si>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</si>
  <si>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</si>
  <si>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</si>
  <si>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</si>
  <si>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</si>
  <si>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</si>
  <si>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</si>
  <si>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</si>
  <si>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</si>
  <si>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</si>
  <si>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</si>
  <si>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</si>
  <si>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</si>
  <si>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</si>
  <si>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</si>
  <si>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</si>
  <si>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</si>
  <si>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</si>
  <si>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</si>
  <si>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</si>
  <si>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</si>
  <si>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</si>
  <si>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</si>
  <si>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</si>
  <si>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</si>
  <si>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</si>
  <si>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</si>
  <si>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</si>
  <si>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</si>
  <si>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</si>
  <si>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</si>
  <si>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</si>
  <si>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</si>
  <si>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</si>
  <si>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</si>
  <si>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</si>
  <si>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</si>
  <si>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</si>
  <si>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</si>
  <si>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</si>
  <si>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</si>
  <si>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</si>
  <si>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</si>
  <si>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</si>
  <si>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</si>
  <si>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</si>
  <si>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</si>
  <si>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</si>
  <si>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</si>
  <si>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</si>
  <si>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</si>
  <si>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</si>
  <si>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</si>
  <si>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</si>
  <si>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</si>
  <si>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</si>
  <si>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</si>
  <si>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</si>
  <si>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</si>
  <si>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</si>
  <si>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</si>
  <si>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</si>
  <si>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</si>
  <si>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</si>
  <si>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</si>
  <si>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</si>
  <si>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</si>
  <si>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</si>
  <si>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</si>
  <si>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</si>
  <si>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</si>
  <si>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</si>
  <si>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</si>
  <si>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</si>
  <si>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</si>
  <si>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</si>
  <si>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</si>
  <si>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</si>
  <si>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</si>
  <si>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</si>
  <si>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</si>
  <si>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</si>
  <si>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</si>
  <si>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</si>
  <si>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</si>
  <si>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</si>
  <si>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</si>
  <si>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</si>
  <si>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</si>
  <si>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</si>
  <si>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</si>
  <si>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</si>
  <si>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</si>
  <si>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</si>
  <si>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</si>
  <si>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</si>
  <si>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</si>
  <si>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</si>
  <si>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</si>
  <si>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</si>
  <si>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</si>
  <si>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</si>
  <si>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</si>
  <si>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</si>
  <si>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</si>
  <si>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</si>
  <si>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</si>
  <si>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</si>
  <si>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</si>
  <si>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</si>
  <si>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</si>
  <si>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</si>
  <si>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</si>
  <si>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</si>
  <si>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</si>
  <si>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</si>
  <si>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</si>
  <si>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</si>
  <si>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</si>
  <si>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</si>
  <si>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</si>
  <si>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</si>
  <si>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</si>
  <si>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</si>
  <si>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</si>
  <si>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</si>
  <si>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</si>
  <si>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</si>
  <si>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</si>
  <si>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</si>
  <si>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</si>
  <si>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</si>
  <si>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</si>
  <si>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</si>
  <si>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</si>
  <si>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</si>
  <si>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</si>
  <si>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</si>
  <si>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</si>
  <si>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</si>
  <si>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</si>
  <si>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</si>
  <si>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</si>
  <si>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</si>
  <si>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</si>
  <si>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</si>
  <si>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</si>
  <si>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</si>
  <si>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</si>
  <si>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</si>
  <si>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</si>
  <si>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</si>
  <si>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</si>
  <si>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</si>
  <si>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</si>
  <si>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</si>
  <si>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</si>
  <si>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</si>
  <si>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</si>
  <si>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</si>
  <si>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</si>
  <si>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</si>
  <si>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</si>
  <si>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</si>
  <si>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</si>
  <si>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</si>
  <si>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</si>
  <si>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</si>
  <si>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</si>
  <si>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</si>
  <si>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</si>
  <si>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</si>
  <si>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</si>
  <si>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</si>
  <si>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</si>
  <si>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</si>
  <si>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</si>
  <si>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</si>
  <si>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</si>
  <si>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</si>
  <si>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</si>
  <si>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</si>
  <si>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</si>
  <si>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</si>
  <si>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</si>
  <si>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</si>
  <si>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</si>
  <si>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</si>
  <si>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</si>
  <si>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</si>
  <si>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</si>
  <si>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</si>
  <si>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</si>
  <si>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</si>
  <si>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</si>
  <si>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</si>
  <si>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</si>
  <si>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</si>
  <si>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</si>
  <si>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</si>
  <si>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</si>
  <si>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</si>
  <si>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</si>
  <si>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</si>
  <si>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</si>
  <si>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</si>
  <si>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</si>
  <si>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</si>
  <si>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</si>
  <si>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</si>
  <si>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</si>
  <si>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</si>
  <si>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</si>
  <si>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</si>
  <si>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</si>
  <si>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</si>
  <si>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</si>
  <si>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</si>
  <si>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</si>
  <si>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</si>
  <si>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</si>
  <si>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</si>
  <si>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</si>
  <si>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</si>
  <si>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</si>
  <si>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</si>
  <si>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</si>
  <si>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</si>
  <si>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</si>
  <si>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</si>
  <si>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</si>
  <si>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</si>
  <si>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</si>
  <si>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</si>
  <si>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</si>
  <si>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</si>
  <si>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</si>
  <si>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</si>
  <si>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</si>
  <si>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</si>
  <si>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</si>
  <si>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</si>
  <si>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</si>
  <si>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</si>
  <si>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</si>
  <si>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</si>
  <si>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</si>
  <si>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</si>
  <si>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</si>
  <si>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</si>
  <si>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</si>
  <si>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</si>
  <si>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</si>
  <si>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</si>
  <si>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</si>
  <si>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</si>
  <si>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</si>
  <si>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</si>
  <si>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</si>
  <si>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</si>
  <si>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</si>
  <si>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</si>
  <si>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</si>
  <si>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</si>
  <si>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</si>
  <si>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</si>
  <si>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</si>
  <si>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</si>
  <si>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</si>
  <si>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</si>
  <si>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</si>
  <si>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</si>
  <si>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</si>
  <si>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</si>
  <si>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</si>
  <si>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</si>
  <si>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</si>
  <si>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</si>
  <si>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</si>
  <si>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</si>
  <si>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</si>
  <si>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</si>
  <si>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</si>
  <si>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</si>
  <si>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</si>
  <si>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</si>
  <si>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</si>
  <si>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</si>
  <si>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</si>
  <si>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</si>
  <si>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</si>
  <si>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</si>
  <si>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</si>
  <si>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</si>
  <si>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</si>
  <si>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</si>
  <si>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</si>
  <si>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</si>
  <si>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</si>
  <si>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</si>
  <si>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</si>
  <si>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</si>
  <si>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</si>
  <si>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</si>
  <si>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</si>
  <si>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</si>
  <si>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</si>
  <si>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</si>
  <si>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</si>
  <si>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</si>
  <si>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</si>
  <si>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</si>
  <si>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</si>
  <si>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</si>
  <si>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</si>
  <si>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</si>
  <si>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</si>
  <si>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</si>
  <si>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</si>
  <si>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</si>
  <si>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</si>
  <si>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</si>
  <si>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</si>
  <si>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</si>
  <si>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</si>
  <si>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</si>
  <si>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</si>
  <si>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</si>
  <si>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</si>
  <si>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</si>
  <si>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</si>
  <si>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</si>
  <si>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</si>
  <si>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</si>
  <si>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</si>
  <si>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</si>
  <si>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</si>
  <si>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</si>
  <si>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</si>
  <si>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</si>
  <si>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</si>
  <si>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</si>
  <si>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</si>
  <si>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</si>
  <si>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</si>
  <si>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</si>
  <si>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</si>
  <si>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</si>
  <si>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</si>
  <si>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</si>
  <si>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</si>
  <si>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</si>
  <si>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</si>
  <si>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</si>
  <si>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</si>
  <si>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</si>
  <si>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</si>
  <si>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</si>
  <si>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</si>
  <si>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</si>
  <si>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</si>
  <si>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</si>
  <si>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</si>
  <si>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</si>
  <si>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</si>
  <si>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</si>
  <si>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</si>
  <si>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</si>
  <si>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</si>
  <si>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</si>
  <si>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</si>
  <si>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</si>
  <si>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</si>
  <si>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</si>
  <si>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</si>
  <si>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</si>
  <si>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</si>
  <si>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</si>
  <si>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</si>
  <si>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</si>
  <si>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</si>
  <si>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</si>
  <si>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</si>
  <si>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</si>
  <si>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</si>
  <si>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</si>
  <si>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</si>
  <si>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</si>
  <si>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</si>
  <si>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</si>
  <si>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</si>
  <si>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</si>
  <si>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</si>
  <si>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</si>
  <si>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</si>
  <si>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</si>
  <si>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</si>
  <si>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</si>
  <si>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</si>
  <si>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</si>
  <si>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</si>
  <si>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</si>
  <si>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</si>
  <si>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</si>
  <si>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</si>
  <si>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</si>
  <si>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</si>
  <si>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</si>
  <si>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</si>
  <si>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</si>
  <si>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</si>
  <si>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</si>
  <si>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</si>
  <si>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</si>
  <si>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</si>
  <si>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</si>
  <si>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</si>
  <si>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</si>
  <si>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</si>
  <si>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</si>
  <si>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</si>
  <si>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</si>
  <si>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</si>
  <si>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</si>
  <si>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</si>
  <si>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</si>
  <si>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</si>
  <si>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</si>
  <si>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</si>
  <si>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</si>
  <si>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</si>
  <si>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</si>
  <si>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</si>
  <si>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</si>
  <si>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</si>
  <si>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</si>
  <si>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</si>
  <si>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</si>
  <si>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</si>
  <si>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</si>
  <si>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</si>
  <si>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</si>
  <si>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</si>
  <si>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</si>
  <si>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</si>
  <si>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</si>
  <si>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</si>
  <si>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</si>
  <si>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</si>
  <si>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</si>
  <si>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</si>
  <si>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</si>
  <si>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</si>
  <si>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</si>
  <si>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</si>
  <si>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</si>
  <si>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</si>
  <si>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</si>
  <si>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</si>
  <si>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</si>
  <si>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</si>
  <si>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</si>
  <si>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</si>
  <si>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</si>
  <si>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</si>
  <si>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</si>
  <si>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</si>
  <si>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</si>
  <si>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</si>
  <si>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</si>
  <si>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</si>
  <si>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</si>
  <si>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</si>
  <si>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</si>
  <si>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</si>
  <si>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</si>
  <si>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</si>
  <si>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</si>
  <si>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</si>
  <si>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</si>
  <si>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</si>
  <si>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</si>
  <si>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</si>
  <si>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</si>
  <si>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</si>
  <si>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</si>
  <si>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</si>
  <si>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</si>
  <si>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</si>
  <si>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</si>
  <si>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</si>
  <si>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</si>
  <si>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</si>
  <si>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</si>
  <si>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</si>
  <si>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</si>
  <si>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</si>
  <si>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</si>
  <si>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</si>
  <si>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</si>
  <si>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</si>
  <si>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</si>
  <si>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</si>
  <si>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</si>
  <si>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</si>
  <si>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</si>
  <si>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</si>
  <si>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</si>
  <si>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</si>
  <si>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</si>
  <si>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</si>
  <si>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</si>
  <si>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</si>
  <si>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</si>
  <si>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</si>
  <si>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</si>
  <si>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</si>
  <si>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</si>
  <si>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</si>
  <si>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</si>
  <si>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</si>
  <si>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</si>
  <si>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</si>
  <si>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</si>
  <si>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</si>
  <si>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</si>
  <si>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</si>
  <si>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</si>
  <si>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</si>
  <si>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</si>
  <si>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</si>
  <si>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</si>
  <si>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</si>
  <si>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</si>
  <si>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</si>
  <si>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</si>
  <si>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</si>
  <si>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</si>
  <si>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</si>
  <si>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</si>
  <si>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</si>
  <si>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</si>
  <si>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</si>
  <si>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</si>
  <si>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</si>
  <si>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</si>
  <si>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</si>
  <si>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</si>
  <si>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</si>
  <si>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</si>
  <si>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</si>
  <si>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</si>
  <si>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</si>
  <si>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</si>
  <si>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</si>
  <si>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</si>
  <si>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</si>
  <si>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</si>
  <si>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</si>
  <si>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</si>
  <si>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</si>
  <si>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</si>
  <si>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</si>
  <si>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</si>
  <si>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</si>
  <si>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</si>
  <si>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</si>
  <si>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</si>
  <si>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</si>
  <si>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</si>
  <si>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</si>
  <si>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</si>
  <si>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</si>
  <si>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</si>
  <si>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</si>
  <si>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</si>
  <si>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</si>
  <si>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</si>
  <si>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</si>
  <si>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</si>
  <si>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</si>
  <si>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</si>
  <si>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</si>
  <si>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</si>
  <si>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</si>
  <si>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</si>
  <si>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</si>
  <si>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</si>
  <si>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</si>
  <si>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</si>
  <si>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</si>
  <si>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</si>
  <si>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</si>
  <si>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</si>
  <si>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</si>
  <si>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</si>
  <si>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</si>
  <si>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</si>
  <si>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</si>
  <si>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</si>
  <si>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</si>
  <si>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</si>
  <si>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</si>
  <si>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</si>
  <si>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</si>
  <si>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</si>
  <si>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</si>
  <si>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</si>
  <si>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</si>
  <si>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</si>
  <si>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</si>
  <si>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</si>
  <si>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</si>
  <si>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</si>
  <si>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</si>
  <si>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</si>
  <si>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</si>
  <si>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</si>
  <si>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</si>
  <si>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</si>
  <si>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</si>
  <si>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</si>
  <si>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</si>
  <si>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</si>
  <si>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</si>
  <si>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</si>
  <si>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</si>
  <si>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</si>
  <si>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</si>
  <si>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</si>
  <si>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</si>
  <si>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</si>
  <si>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</si>
  <si>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</si>
  <si>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</si>
  <si>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</si>
  <si>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</si>
  <si>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</si>
  <si>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</si>
  <si>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</si>
  <si>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</si>
  <si>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</si>
  <si>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</si>
  <si>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</si>
  <si>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</si>
  <si>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</si>
  <si>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</si>
  <si>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</si>
  <si>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</si>
  <si>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</si>
  <si>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</si>
  <si>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</si>
  <si>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</si>
  <si>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</si>
  <si>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</si>
  <si>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</si>
  <si>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</si>
  <si>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</si>
  <si>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</si>
  <si>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</si>
  <si>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</si>
  <si>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</si>
  <si>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</si>
  <si>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</si>
  <si>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</si>
  <si>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</si>
  <si>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</si>
  <si>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</si>
  <si>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</si>
  <si>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</si>
  <si>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</si>
  <si>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</si>
  <si>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</si>
  <si>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</si>
  <si>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</si>
  <si>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</si>
  <si>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</si>
  <si>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</si>
  <si>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</si>
  <si>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</si>
  <si>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</si>
  <si>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</si>
  <si>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</si>
  <si>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</si>
  <si>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</si>
  <si>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</si>
  <si>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</si>
  <si>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</si>
  <si>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</si>
  <si>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</si>
  <si>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</si>
  <si>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</si>
  <si>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</si>
  <si>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</si>
  <si>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</si>
  <si>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</si>
  <si>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</si>
  <si>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</si>
  <si>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</si>
  <si>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</si>
  <si>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</si>
  <si>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</si>
  <si>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</si>
  <si>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</si>
  <si>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</si>
  <si>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</si>
  <si>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</si>
  <si>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</si>
  <si>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</si>
  <si>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</si>
  <si>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</si>
  <si>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</si>
  <si>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</si>
  <si>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</si>
  <si>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</si>
  <si>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</si>
  <si>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</si>
  <si>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</si>
  <si>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</si>
  <si>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</si>
  <si>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</si>
  <si>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</si>
  <si>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</si>
  <si>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</si>
  <si>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</si>
  <si>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</si>
  <si>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</si>
  <si>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</si>
  <si>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</si>
  <si>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</si>
  <si>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</si>
  <si>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</si>
  <si>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</si>
  <si>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</si>
  <si>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</si>
  <si>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</si>
  <si>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</si>
  <si>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</si>
  <si>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</si>
  <si>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</si>
  <si>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</si>
  <si>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</si>
  <si>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</si>
  <si>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</si>
  <si>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</si>
  <si>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</si>
  <si>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</si>
  <si>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</si>
  <si>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</si>
  <si>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</si>
  <si>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</si>
  <si>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</si>
  <si>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</si>
  <si>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</si>
  <si>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</si>
  <si>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</si>
  <si>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</si>
  <si>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</si>
  <si>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</si>
  <si>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</si>
  <si>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</si>
  <si>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</si>
  <si>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</si>
  <si>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</si>
  <si>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</si>
  <si>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</si>
  <si>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</si>
  <si>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</si>
  <si>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</si>
  <si>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</si>
  <si>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</si>
  <si>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Indemnizaciones de capital</t>
  </si>
  <si>
    <t>Costa Rica - Sociedades Públicas No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</si>
</sst>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i/>
      <sz val="7.5"/>
      <color theme="1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4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167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0" fillId="0" borderId="0" xfId="0" applyNumberFormat="1"/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0" fontId="61" fillId="0" borderId="0" xfId="0" applyFont="1"/>
    <xf numFmtId="49" fontId="21" fillId="4" borderId="0" xfId="0" applyNumberFormat="1" applyFont="1" applyFill="1"/>
    <xf numFmtId="0" fontId="21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552857" y="1720215"/>
          <a:ext cx="11706225" cy="116459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105833</xdr:colOff>
      <xdr:row>3</xdr:row>
      <xdr:rowOff>52917</xdr:rowOff>
    </xdr:from>
    <xdr:to>
      <xdr:col>16</xdr:col>
      <xdr:colOff>14640</xdr:colOff>
      <xdr:row>8</xdr:row>
      <xdr:rowOff>129822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1186AB46-E83E-4136-B0B8-D64AAF43D26F}"/>
            </a:ext>
          </a:extLst>
        </xdr:cNvPr>
        <xdr:cNvGrpSpPr>
          <a:grpSpLocks/>
        </xdr:cNvGrpSpPr>
      </xdr:nvGrpSpPr>
      <xdr:grpSpPr bwMode="auto">
        <a:xfrm>
          <a:off x="908402" y="608542"/>
          <a:ext cx="12573530" cy="100294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F243C5CA-1D56-88BB-9C0D-3B50DD1FB09E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039885E-E313-CB3E-A6C9-16261C97C4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67CCF4DA-2D72-7858-DFE4-66A34A7E9E7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2D26E0FA-F3C4-3058-D9C1-46FA42B1E52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768BEB16-5FC4-59C4-987C-93B730B62E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99833106-2B0F-F60F-5545-EC7406B943C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3B4FDA7-98B9-3A50-F6D7-9A7A489AFAB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6C5A0212-E11F-BBD1-C286-FDA58A739B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1790348</xdr:colOff>
      <xdr:row>3</xdr:row>
      <xdr:rowOff>97015</xdr:rowOff>
    </xdr:from>
    <xdr:to>
      <xdr:col>7</xdr:col>
      <xdr:colOff>768696</xdr:colOff>
      <xdr:row>8</xdr:row>
      <xdr:rowOff>100341</xdr:rowOff>
    </xdr:to>
    <xdr:pic>
      <xdr:nvPicPr>
        <xdr:cNvPr id="15" name="Imagen 14" descr="Logotipo, nombre de la empresa&#10;&#10;Descripción generada automáticamente">
          <a:extLst>
            <a:ext uri="{FF2B5EF4-FFF2-40B4-BE49-F238E27FC236}">
              <a16:creationId xmlns:a16="http://schemas.microsoft.com/office/drawing/2014/main" id="{A56EDAF3-15CA-4BCB-B0FD-FD373CF3C1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997223" y="652640"/>
          <a:ext cx="1015640" cy="9293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72" zoomScaleNormal="72" workbookViewId="0">
      <selection activeCell="C17" sqref="C17:P1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7" max="7" width="29.17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0" t="s">
        <v>0</v>
      </c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5"/>
    </row>
    <row r="18" spans="2:17" ht="30">
      <c r="B18" s="5"/>
      <c r="C18" s="220" t="s">
        <v>1</v>
      </c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5"/>
    </row>
    <row r="19" spans="2:17" ht="30">
      <c r="B19" s="5"/>
      <c r="C19" s="221" t="s">
        <v>2</v>
      </c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1206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22" t="s">
        <v>11</v>
      </c>
      <c r="H29" s="222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3" t="s">
        <v>27</v>
      </c>
      <c r="G46" s="223"/>
      <c r="H46" s="223"/>
      <c r="I46" s="223"/>
      <c r="J46" s="223"/>
      <c r="K46" s="223"/>
      <c r="L46" s="223"/>
    </row>
    <row r="47" spans="6:13" ht="25.75" customHeight="1">
      <c r="F47" s="224"/>
      <c r="G47" s="224"/>
      <c r="H47" s="224"/>
      <c r="I47" s="224"/>
      <c r="J47" s="224"/>
      <c r="K47" s="224"/>
      <c r="L47" s="224"/>
    </row>
    <row r="48" spans="6:13" ht="33" customHeight="1">
      <c r="F48" s="224"/>
      <c r="G48" s="224"/>
      <c r="H48" s="224"/>
      <c r="I48" s="224"/>
      <c r="J48" s="224"/>
      <c r="K48" s="224"/>
      <c r="L48" s="224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84.81640625" style="112" customWidth="1"/>
    <col min="4" max="258" width="11.453125" style="112"/>
    <col min="259" max="259" width="84.81640625" style="112" customWidth="1"/>
    <col min="260" max="514" width="11.453125" style="112"/>
    <col min="515" max="515" width="84.81640625" style="112" customWidth="1"/>
    <col min="516" max="770" width="11.453125" style="112"/>
    <col min="771" max="771" width="84.81640625" style="112" customWidth="1"/>
    <col min="772" max="1026" width="11.453125" style="112"/>
    <col min="1027" max="1027" width="84.81640625" style="112" customWidth="1"/>
    <col min="1028" max="1282" width="11.453125" style="112"/>
    <col min="1283" max="1283" width="84.81640625" style="112" customWidth="1"/>
    <col min="1284" max="1538" width="11.453125" style="112"/>
    <col min="1539" max="1539" width="84.81640625" style="112" customWidth="1"/>
    <col min="1540" max="1794" width="11.453125" style="112"/>
    <col min="1795" max="1795" width="84.81640625" style="112" customWidth="1"/>
    <col min="1796" max="2050" width="11.453125" style="112"/>
    <col min="2051" max="2051" width="84.81640625" style="112" customWidth="1"/>
    <col min="2052" max="2306" width="11.453125" style="112"/>
    <col min="2307" max="2307" width="84.81640625" style="112" customWidth="1"/>
    <col min="2308" max="2562" width="11.453125" style="112"/>
    <col min="2563" max="2563" width="84.81640625" style="112" customWidth="1"/>
    <col min="2564" max="2818" width="11.453125" style="112"/>
    <col min="2819" max="2819" width="84.81640625" style="112" customWidth="1"/>
    <col min="2820" max="3074" width="11.453125" style="112"/>
    <col min="3075" max="3075" width="84.81640625" style="112" customWidth="1"/>
    <col min="3076" max="3330" width="11.453125" style="112"/>
    <col min="3331" max="3331" width="84.81640625" style="112" customWidth="1"/>
    <col min="3332" max="3586" width="11.453125" style="112"/>
    <col min="3587" max="3587" width="84.81640625" style="112" customWidth="1"/>
    <col min="3588" max="3842" width="11.453125" style="112"/>
    <col min="3843" max="3843" width="84.81640625" style="112" customWidth="1"/>
    <col min="3844" max="4098" width="11.453125" style="112"/>
    <col min="4099" max="4099" width="84.81640625" style="112" customWidth="1"/>
    <col min="4100" max="4354" width="11.453125" style="112"/>
    <col min="4355" max="4355" width="84.81640625" style="112" customWidth="1"/>
    <col min="4356" max="4610" width="11.453125" style="112"/>
    <col min="4611" max="4611" width="84.81640625" style="112" customWidth="1"/>
    <col min="4612" max="4866" width="11.453125" style="112"/>
    <col min="4867" max="4867" width="84.81640625" style="112" customWidth="1"/>
    <col min="4868" max="5122" width="11.453125" style="112"/>
    <col min="5123" max="5123" width="84.81640625" style="112" customWidth="1"/>
    <col min="5124" max="5378" width="11.453125" style="112"/>
    <col min="5379" max="5379" width="84.81640625" style="112" customWidth="1"/>
    <col min="5380" max="5634" width="11.453125" style="112"/>
    <col min="5635" max="5635" width="84.81640625" style="112" customWidth="1"/>
    <col min="5636" max="5890" width="11.453125" style="112"/>
    <col min="5891" max="5891" width="84.81640625" style="112" customWidth="1"/>
    <col min="5892" max="6146" width="11.453125" style="112"/>
    <col min="6147" max="6147" width="84.81640625" style="112" customWidth="1"/>
    <col min="6148" max="6402" width="11.453125" style="112"/>
    <col min="6403" max="6403" width="84.81640625" style="112" customWidth="1"/>
    <col min="6404" max="6658" width="11.453125" style="112"/>
    <col min="6659" max="6659" width="84.81640625" style="112" customWidth="1"/>
    <col min="6660" max="6914" width="11.453125" style="112"/>
    <col min="6915" max="6915" width="84.81640625" style="112" customWidth="1"/>
    <col min="6916" max="7170" width="11.453125" style="112"/>
    <col min="7171" max="7171" width="84.81640625" style="112" customWidth="1"/>
    <col min="7172" max="7426" width="11.453125" style="112"/>
    <col min="7427" max="7427" width="84.81640625" style="112" customWidth="1"/>
    <col min="7428" max="7682" width="11.453125" style="112"/>
    <col min="7683" max="7683" width="84.81640625" style="112" customWidth="1"/>
    <col min="7684" max="7938" width="11.453125" style="112"/>
    <col min="7939" max="7939" width="84.81640625" style="112" customWidth="1"/>
    <col min="7940" max="8194" width="11.453125" style="112"/>
    <col min="8195" max="8195" width="84.81640625" style="112" customWidth="1"/>
    <col min="8196" max="8450" width="11.453125" style="112"/>
    <col min="8451" max="8451" width="84.81640625" style="112" customWidth="1"/>
    <col min="8452" max="8706" width="11.453125" style="112"/>
    <col min="8707" max="8707" width="84.81640625" style="112" customWidth="1"/>
    <col min="8708" max="8962" width="11.453125" style="112"/>
    <col min="8963" max="8963" width="84.81640625" style="112" customWidth="1"/>
    <col min="8964" max="9218" width="11.453125" style="112"/>
    <col min="9219" max="9219" width="84.81640625" style="112" customWidth="1"/>
    <col min="9220" max="9474" width="11.453125" style="112"/>
    <col min="9475" max="9475" width="84.81640625" style="112" customWidth="1"/>
    <col min="9476" max="9730" width="11.453125" style="112"/>
    <col min="9731" max="9731" width="84.81640625" style="112" customWidth="1"/>
    <col min="9732" max="9986" width="11.453125" style="112"/>
    <col min="9987" max="9987" width="84.81640625" style="112" customWidth="1"/>
    <col min="9988" max="10242" width="11.453125" style="112"/>
    <col min="10243" max="10243" width="84.81640625" style="112" customWidth="1"/>
    <col min="10244" max="10498" width="11.453125" style="112"/>
    <col min="10499" max="10499" width="84.81640625" style="112" customWidth="1"/>
    <col min="10500" max="10754" width="11.453125" style="112"/>
    <col min="10755" max="10755" width="84.81640625" style="112" customWidth="1"/>
    <col min="10756" max="11010" width="11.453125" style="112"/>
    <col min="11011" max="11011" width="84.81640625" style="112" customWidth="1"/>
    <col min="11012" max="11266" width="11.453125" style="112"/>
    <col min="11267" max="11267" width="84.81640625" style="112" customWidth="1"/>
    <col min="11268" max="11522" width="11.453125" style="112"/>
    <col min="11523" max="11523" width="84.81640625" style="112" customWidth="1"/>
    <col min="11524" max="11778" width="11.453125" style="112"/>
    <col min="11779" max="11779" width="84.81640625" style="112" customWidth="1"/>
    <col min="11780" max="12034" width="11.453125" style="112"/>
    <col min="12035" max="12035" width="84.81640625" style="112" customWidth="1"/>
    <col min="12036" max="12290" width="11.453125" style="112"/>
    <col min="12291" max="12291" width="84.81640625" style="112" customWidth="1"/>
    <col min="12292" max="12546" width="11.453125" style="112"/>
    <col min="12547" max="12547" width="84.81640625" style="112" customWidth="1"/>
    <col min="12548" max="12802" width="11.453125" style="112"/>
    <col min="12803" max="12803" width="84.81640625" style="112" customWidth="1"/>
    <col min="12804" max="13058" width="11.453125" style="112"/>
    <col min="13059" max="13059" width="84.81640625" style="112" customWidth="1"/>
    <col min="13060" max="13314" width="11.453125" style="112"/>
    <col min="13315" max="13315" width="84.81640625" style="112" customWidth="1"/>
    <col min="13316" max="13570" width="11.453125" style="112"/>
    <col min="13571" max="13571" width="84.81640625" style="112" customWidth="1"/>
    <col min="13572" max="13826" width="11.453125" style="112"/>
    <col min="13827" max="13827" width="84.81640625" style="112" customWidth="1"/>
    <col min="13828" max="14082" width="11.453125" style="112"/>
    <col min="14083" max="14083" width="84.81640625" style="112" customWidth="1"/>
    <col min="14084" max="14338" width="11.453125" style="112"/>
    <col min="14339" max="14339" width="84.81640625" style="112" customWidth="1"/>
    <col min="14340" max="14594" width="11.453125" style="112"/>
    <col min="14595" max="14595" width="84.81640625" style="112" customWidth="1"/>
    <col min="14596" max="14850" width="11.453125" style="112"/>
    <col min="14851" max="14851" width="84.81640625" style="112" customWidth="1"/>
    <col min="14852" max="15106" width="11.453125" style="112"/>
    <col min="15107" max="15107" width="84.81640625" style="112" customWidth="1"/>
    <col min="15108" max="15362" width="11.453125" style="112"/>
    <col min="15363" max="15363" width="84.81640625" style="112" customWidth="1"/>
    <col min="15364" max="15618" width="11.453125" style="112"/>
    <col min="15619" max="15619" width="84.81640625" style="112" customWidth="1"/>
    <col min="15620" max="15874" width="11.453125" style="112"/>
    <col min="15875" max="15875" width="84.81640625" style="112" customWidth="1"/>
    <col min="15876" max="16130" width="11.453125" style="112"/>
    <col min="16131" max="16131" width="84.81640625" style="112" customWidth="1"/>
    <col min="16132" max="16384" width="11.453125" style="112"/>
  </cols>
  <sheetData>
    <row r="1" spans="2:9" ht="14.5">
      <c r="B1" s="12" t="s">
        <v>117</v>
      </c>
    </row>
    <row r="2" spans="2:9" ht="15.5">
      <c r="B2" s="52" t="s">
        <v>118</v>
      </c>
      <c r="C2" s="53"/>
      <c r="D2" s="28"/>
      <c r="E2" s="235" t="str">
        <f>+Indice!H25</f>
        <v>Costa Rica - Sociedades Públicas No Financieras</v>
      </c>
      <c r="F2" s="235"/>
      <c r="G2" s="235"/>
      <c r="H2" s="235"/>
      <c r="I2" s="235"/>
    </row>
    <row r="3" spans="2:9" ht="15.5">
      <c r="B3" s="52" t="s">
        <v>695</v>
      </c>
      <c r="C3" s="54"/>
      <c r="D3" s="22"/>
      <c r="E3" s="236" t="s">
        <v>189</v>
      </c>
      <c r="F3" s="236"/>
      <c r="G3" s="236"/>
      <c r="H3" s="236"/>
      <c r="I3" s="236"/>
    </row>
    <row r="4" spans="2:9">
      <c r="B4" s="19"/>
      <c r="C4" s="20"/>
      <c r="D4" s="21"/>
      <c r="E4" s="237" t="s">
        <v>253</v>
      </c>
      <c r="F4" s="238"/>
      <c r="G4" s="238"/>
      <c r="H4" s="238"/>
      <c r="I4" s="238"/>
    </row>
    <row r="5" spans="2:9">
      <c r="B5" s="244" t="s">
        <v>696</v>
      </c>
      <c r="C5" s="245"/>
      <c r="D5" s="22"/>
      <c r="E5" s="231"/>
      <c r="F5" s="232"/>
      <c r="G5" s="232"/>
      <c r="H5" s="232"/>
      <c r="I5" s="232"/>
    </row>
    <row r="6" spans="2:9">
      <c r="B6" s="244"/>
      <c r="C6" s="245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103"/>
      <c r="C7" s="104"/>
      <c r="D7" s="22"/>
      <c r="E7" s="241"/>
      <c r="F7" s="241"/>
      <c r="G7" s="241"/>
      <c r="H7" s="241"/>
      <c r="I7" s="241"/>
    </row>
    <row r="8" spans="2:9">
      <c r="B8" s="91" t="s">
        <v>697</v>
      </c>
      <c r="C8" s="92" t="s">
        <v>698</v>
      </c>
      <c r="D8" s="105" t="s">
        <v>125</v>
      </c>
      <c r="E8" s="136"/>
      <c r="F8" s="136"/>
      <c r="G8" s="136"/>
      <c r="H8" s="136"/>
      <c r="I8" s="136"/>
    </row>
    <row r="9" spans="2:9">
      <c r="B9" s="137" t="s">
        <v>309</v>
      </c>
      <c r="C9" s="138" t="s">
        <v>699</v>
      </c>
      <c r="D9" s="139" t="s">
        <v>125</v>
      </c>
      <c r="E9" s="132"/>
      <c r="F9" s="132"/>
      <c r="G9" s="132"/>
      <c r="H9" s="132"/>
      <c r="I9" s="132"/>
    </row>
    <row r="10" spans="2:9">
      <c r="B10" s="42" t="s">
        <v>700</v>
      </c>
      <c r="C10" s="30" t="s">
        <v>701</v>
      </c>
      <c r="D10" s="110" t="s">
        <v>125</v>
      </c>
      <c r="E10" s="132"/>
      <c r="F10" s="132"/>
      <c r="G10" s="132"/>
      <c r="H10" s="132"/>
      <c r="I10" s="132"/>
    </row>
    <row r="11" spans="2:9">
      <c r="B11" s="42" t="s">
        <v>702</v>
      </c>
      <c r="C11" s="30" t="s">
        <v>648</v>
      </c>
      <c r="D11" s="110" t="s">
        <v>125</v>
      </c>
      <c r="E11" s="132"/>
      <c r="F11" s="132"/>
      <c r="G11" s="132"/>
      <c r="H11" s="132"/>
      <c r="I11" s="132"/>
    </row>
    <row r="12" spans="2:9">
      <c r="B12" s="42" t="s">
        <v>703</v>
      </c>
      <c r="C12" s="30" t="s">
        <v>650</v>
      </c>
      <c r="D12" s="110" t="s">
        <v>125</v>
      </c>
      <c r="E12" s="132"/>
      <c r="F12" s="132"/>
      <c r="G12" s="132"/>
      <c r="H12" s="132"/>
      <c r="I12" s="132"/>
    </row>
    <row r="13" spans="2:9">
      <c r="B13" s="42" t="s">
        <v>704</v>
      </c>
      <c r="C13" s="30" t="s">
        <v>652</v>
      </c>
      <c r="D13" s="110" t="s">
        <v>125</v>
      </c>
      <c r="E13" s="132"/>
      <c r="F13" s="132"/>
      <c r="G13" s="132"/>
      <c r="H13" s="132"/>
      <c r="I13" s="132"/>
    </row>
    <row r="14" spans="2:9">
      <c r="B14" s="42" t="s">
        <v>314</v>
      </c>
      <c r="C14" s="22" t="s">
        <v>705</v>
      </c>
      <c r="D14" s="110" t="s">
        <v>125</v>
      </c>
      <c r="E14" s="132"/>
      <c r="F14" s="132"/>
      <c r="G14" s="132"/>
      <c r="H14" s="132"/>
      <c r="I14" s="132"/>
    </row>
    <row r="15" spans="2:9">
      <c r="B15" s="42" t="s">
        <v>706</v>
      </c>
      <c r="C15" s="30" t="s">
        <v>655</v>
      </c>
      <c r="D15" s="110" t="s">
        <v>125</v>
      </c>
      <c r="E15" s="132"/>
      <c r="F15" s="132"/>
      <c r="G15" s="132"/>
      <c r="H15" s="132"/>
      <c r="I15" s="132"/>
    </row>
    <row r="16" spans="2:9">
      <c r="B16" s="42" t="s">
        <v>707</v>
      </c>
      <c r="C16" s="30" t="s">
        <v>657</v>
      </c>
      <c r="D16" s="110" t="s">
        <v>125</v>
      </c>
      <c r="E16" s="132"/>
      <c r="F16" s="132"/>
      <c r="G16" s="132"/>
      <c r="H16" s="132"/>
      <c r="I16" s="132"/>
    </row>
    <row r="17" spans="2:9">
      <c r="B17" s="42" t="s">
        <v>708</v>
      </c>
      <c r="C17" s="30" t="s">
        <v>659</v>
      </c>
      <c r="D17" s="110" t="s">
        <v>125</v>
      </c>
      <c r="E17" s="132"/>
      <c r="F17" s="132"/>
      <c r="G17" s="132"/>
      <c r="H17" s="132"/>
      <c r="I17" s="132"/>
    </row>
    <row r="18" spans="2:9">
      <c r="B18" s="42" t="s">
        <v>709</v>
      </c>
      <c r="C18" s="30" t="s">
        <v>661</v>
      </c>
      <c r="D18" s="110" t="s">
        <v>125</v>
      </c>
      <c r="E18" s="132"/>
      <c r="F18" s="132"/>
      <c r="G18" s="132"/>
      <c r="H18" s="132"/>
      <c r="I18" s="132"/>
    </row>
    <row r="19" spans="2:9">
      <c r="B19" s="42" t="s">
        <v>710</v>
      </c>
      <c r="C19" s="30" t="s">
        <v>663</v>
      </c>
      <c r="D19" s="110" t="s">
        <v>125</v>
      </c>
      <c r="E19" s="132"/>
      <c r="F19" s="132"/>
      <c r="G19" s="132"/>
      <c r="H19" s="132"/>
      <c r="I19" s="132"/>
    </row>
    <row r="20" spans="2:9">
      <c r="B20" s="42" t="s">
        <v>711</v>
      </c>
      <c r="C20" s="30" t="s">
        <v>665</v>
      </c>
      <c r="D20" s="110" t="s">
        <v>125</v>
      </c>
      <c r="E20" s="132"/>
      <c r="F20" s="132"/>
      <c r="G20" s="132"/>
      <c r="H20" s="132"/>
      <c r="I20" s="132"/>
    </row>
    <row r="21" spans="2:9">
      <c r="B21" s="42" t="s">
        <v>712</v>
      </c>
      <c r="C21" s="30" t="s">
        <v>667</v>
      </c>
      <c r="D21" s="110" t="s">
        <v>125</v>
      </c>
      <c r="E21" s="132"/>
      <c r="F21" s="132"/>
      <c r="G21" s="132"/>
      <c r="H21" s="132"/>
      <c r="I21" s="132"/>
    </row>
    <row r="22" spans="2:9">
      <c r="B22" s="42" t="s">
        <v>713</v>
      </c>
      <c r="C22" s="30" t="s">
        <v>669</v>
      </c>
      <c r="D22" s="110" t="s">
        <v>125</v>
      </c>
      <c r="E22" s="132"/>
      <c r="F22" s="132"/>
      <c r="G22" s="132"/>
      <c r="H22" s="132"/>
      <c r="I22" s="132"/>
    </row>
    <row r="23" spans="2:9">
      <c r="B23" s="42" t="s">
        <v>714</v>
      </c>
      <c r="C23" s="30" t="s">
        <v>75</v>
      </c>
      <c r="D23" s="110" t="s">
        <v>125</v>
      </c>
      <c r="E23" s="132"/>
      <c r="F23" s="132"/>
      <c r="G23" s="132"/>
      <c r="H23" s="132"/>
      <c r="I23" s="132"/>
    </row>
    <row r="24" spans="2:9">
      <c r="B24" s="42" t="s">
        <v>715</v>
      </c>
      <c r="C24" s="30" t="s">
        <v>93</v>
      </c>
      <c r="D24" s="110" t="s">
        <v>125</v>
      </c>
      <c r="E24" s="132"/>
      <c r="F24" s="132"/>
      <c r="G24" s="132"/>
      <c r="H24" s="132"/>
      <c r="I24" s="132"/>
    </row>
    <row r="25" spans="2:9">
      <c r="B25" s="43" t="s">
        <v>318</v>
      </c>
      <c r="C25" s="33" t="s">
        <v>716</v>
      </c>
      <c r="D25" s="124" t="s">
        <v>125</v>
      </c>
      <c r="E25" s="132"/>
      <c r="F25" s="132"/>
      <c r="G25" s="132"/>
      <c r="H25" s="132"/>
      <c r="I25" s="132"/>
    </row>
    <row r="26" spans="2:9">
      <c r="B26" s="42" t="s">
        <v>717</v>
      </c>
      <c r="C26" s="30" t="s">
        <v>674</v>
      </c>
      <c r="D26" s="22" t="s">
        <v>125</v>
      </c>
      <c r="E26" s="132"/>
      <c r="F26" s="132"/>
      <c r="G26" s="132"/>
      <c r="H26" s="132"/>
      <c r="I26" s="132"/>
    </row>
    <row r="27" spans="2:9">
      <c r="B27" s="42" t="s">
        <v>718</v>
      </c>
      <c r="C27" s="30" t="s">
        <v>676</v>
      </c>
      <c r="D27" s="22" t="s">
        <v>125</v>
      </c>
      <c r="E27" s="132"/>
      <c r="F27" s="132"/>
      <c r="G27" s="132"/>
      <c r="H27" s="132"/>
      <c r="I27" s="132"/>
    </row>
    <row r="28" spans="2:9">
      <c r="B28" s="42" t="s">
        <v>719</v>
      </c>
      <c r="C28" s="30" t="s">
        <v>678</v>
      </c>
      <c r="D28" s="22" t="s">
        <v>125</v>
      </c>
      <c r="E28" s="132"/>
      <c r="F28" s="132"/>
      <c r="G28" s="132"/>
      <c r="H28" s="132"/>
      <c r="I28" s="132"/>
    </row>
    <row r="29" spans="2:9">
      <c r="B29" s="42" t="s">
        <v>720</v>
      </c>
      <c r="C29" s="30" t="s">
        <v>680</v>
      </c>
      <c r="D29" s="22" t="s">
        <v>125</v>
      </c>
      <c r="E29" s="132"/>
      <c r="F29" s="132"/>
      <c r="G29" s="132"/>
      <c r="H29" s="132"/>
      <c r="I29" s="132"/>
    </row>
    <row r="30" spans="2:9">
      <c r="B30" s="42" t="s">
        <v>721</v>
      </c>
      <c r="C30" s="30" t="s">
        <v>682</v>
      </c>
      <c r="D30" s="22" t="s">
        <v>125</v>
      </c>
      <c r="E30" s="132"/>
      <c r="F30" s="132"/>
      <c r="G30" s="132"/>
      <c r="H30" s="132"/>
      <c r="I30" s="132"/>
    </row>
    <row r="31" spans="2:9">
      <c r="B31" s="42" t="s">
        <v>722</v>
      </c>
      <c r="C31" s="30" t="s">
        <v>723</v>
      </c>
      <c r="D31" s="22" t="s">
        <v>125</v>
      </c>
      <c r="E31" s="132"/>
      <c r="F31" s="132"/>
      <c r="G31" s="132"/>
      <c r="H31" s="132"/>
      <c r="I31" s="132"/>
    </row>
    <row r="32" spans="2:9">
      <c r="B32" s="42" t="s">
        <v>724</v>
      </c>
      <c r="C32" s="30" t="s">
        <v>686</v>
      </c>
      <c r="D32" s="22" t="s">
        <v>125</v>
      </c>
      <c r="E32" s="132"/>
      <c r="F32" s="132"/>
      <c r="G32" s="132"/>
      <c r="H32" s="132"/>
      <c r="I32" s="132"/>
    </row>
    <row r="33" spans="2:9">
      <c r="B33" s="42" t="s">
        <v>725</v>
      </c>
      <c r="C33" s="30" t="s">
        <v>688</v>
      </c>
      <c r="D33" s="22" t="s">
        <v>125</v>
      </c>
      <c r="E33" s="132"/>
      <c r="F33" s="132"/>
      <c r="G33" s="132"/>
      <c r="H33" s="132"/>
      <c r="I33" s="132"/>
    </row>
    <row r="34" spans="2:9">
      <c r="B34" s="40" t="s">
        <v>726</v>
      </c>
      <c r="C34" s="95" t="s">
        <v>727</v>
      </c>
      <c r="D34" s="22" t="s">
        <v>125</v>
      </c>
      <c r="E34" s="132"/>
      <c r="F34" s="132"/>
      <c r="G34" s="132"/>
      <c r="H34" s="132"/>
      <c r="I34" s="132"/>
    </row>
    <row r="35" spans="2:9">
      <c r="B35" s="133" t="s">
        <v>728</v>
      </c>
      <c r="C35" s="134" t="s">
        <v>729</v>
      </c>
      <c r="D35" s="22" t="s">
        <v>125</v>
      </c>
      <c r="E35" s="188"/>
      <c r="F35" s="132"/>
      <c r="G35" s="132"/>
      <c r="H35" s="132"/>
      <c r="I35" s="132"/>
    </row>
    <row r="36" spans="2:9">
      <c r="B36" s="42" t="s">
        <v>155</v>
      </c>
      <c r="C36" s="117" t="s">
        <v>175</v>
      </c>
      <c r="D36" s="22" t="s">
        <v>125</v>
      </c>
      <c r="E36" s="135"/>
      <c r="F36" s="135"/>
      <c r="G36" s="135"/>
      <c r="H36" s="135"/>
      <c r="I36" s="135"/>
    </row>
    <row r="37" spans="2:9">
      <c r="B37" s="24" t="s">
        <v>730</v>
      </c>
      <c r="C37" s="45" t="s">
        <v>731</v>
      </c>
      <c r="D37" s="25" t="s">
        <v>125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57.453125" style="112" customWidth="1"/>
    <col min="4" max="4" width="11.453125" style="112"/>
    <col min="5" max="6" width="15.453125" style="112" bestFit="1" customWidth="1"/>
    <col min="7" max="9" width="11.453125" style="112"/>
    <col min="10" max="10" width="17.7265625" style="112" customWidth="1"/>
    <col min="11" max="258" width="11.453125" style="112"/>
    <col min="259" max="259" width="57.453125" style="112" customWidth="1"/>
    <col min="260" max="514" width="11.453125" style="112"/>
    <col min="515" max="515" width="57.453125" style="112" customWidth="1"/>
    <col min="516" max="770" width="11.453125" style="112"/>
    <col min="771" max="771" width="57.453125" style="112" customWidth="1"/>
    <col min="772" max="1026" width="11.453125" style="112"/>
    <col min="1027" max="1027" width="57.453125" style="112" customWidth="1"/>
    <col min="1028" max="1282" width="11.453125" style="112"/>
    <col min="1283" max="1283" width="57.453125" style="112" customWidth="1"/>
    <col min="1284" max="1538" width="11.453125" style="112"/>
    <col min="1539" max="1539" width="57.453125" style="112" customWidth="1"/>
    <col min="1540" max="1794" width="11.453125" style="112"/>
    <col min="1795" max="1795" width="57.453125" style="112" customWidth="1"/>
    <col min="1796" max="2050" width="11.453125" style="112"/>
    <col min="2051" max="2051" width="57.453125" style="112" customWidth="1"/>
    <col min="2052" max="2306" width="11.453125" style="112"/>
    <col min="2307" max="2307" width="57.453125" style="112" customWidth="1"/>
    <col min="2308" max="2562" width="11.453125" style="112"/>
    <col min="2563" max="2563" width="57.453125" style="112" customWidth="1"/>
    <col min="2564" max="2818" width="11.453125" style="112"/>
    <col min="2819" max="2819" width="57.453125" style="112" customWidth="1"/>
    <col min="2820" max="3074" width="11.453125" style="112"/>
    <col min="3075" max="3075" width="57.453125" style="112" customWidth="1"/>
    <col min="3076" max="3330" width="11.453125" style="112"/>
    <col min="3331" max="3331" width="57.453125" style="112" customWidth="1"/>
    <col min="3332" max="3586" width="11.453125" style="112"/>
    <col min="3587" max="3587" width="57.453125" style="112" customWidth="1"/>
    <col min="3588" max="3842" width="11.453125" style="112"/>
    <col min="3843" max="3843" width="57.453125" style="112" customWidth="1"/>
    <col min="3844" max="4098" width="11.453125" style="112"/>
    <col min="4099" max="4099" width="57.453125" style="112" customWidth="1"/>
    <col min="4100" max="4354" width="11.453125" style="112"/>
    <col min="4355" max="4355" width="57.453125" style="112" customWidth="1"/>
    <col min="4356" max="4610" width="11.453125" style="112"/>
    <col min="4611" max="4611" width="57.453125" style="112" customWidth="1"/>
    <col min="4612" max="4866" width="11.453125" style="112"/>
    <col min="4867" max="4867" width="57.453125" style="112" customWidth="1"/>
    <col min="4868" max="5122" width="11.453125" style="112"/>
    <col min="5123" max="5123" width="57.453125" style="112" customWidth="1"/>
    <col min="5124" max="5378" width="11.453125" style="112"/>
    <col min="5379" max="5379" width="57.453125" style="112" customWidth="1"/>
    <col min="5380" max="5634" width="11.453125" style="112"/>
    <col min="5635" max="5635" width="57.453125" style="112" customWidth="1"/>
    <col min="5636" max="5890" width="11.453125" style="112"/>
    <col min="5891" max="5891" width="57.453125" style="112" customWidth="1"/>
    <col min="5892" max="6146" width="11.453125" style="112"/>
    <col min="6147" max="6147" width="57.453125" style="112" customWidth="1"/>
    <col min="6148" max="6402" width="11.453125" style="112"/>
    <col min="6403" max="6403" width="57.453125" style="112" customWidth="1"/>
    <col min="6404" max="6658" width="11.453125" style="112"/>
    <col min="6659" max="6659" width="57.453125" style="112" customWidth="1"/>
    <col min="6660" max="6914" width="11.453125" style="112"/>
    <col min="6915" max="6915" width="57.453125" style="112" customWidth="1"/>
    <col min="6916" max="7170" width="11.453125" style="112"/>
    <col min="7171" max="7171" width="57.453125" style="112" customWidth="1"/>
    <col min="7172" max="7426" width="11.453125" style="112"/>
    <col min="7427" max="7427" width="57.453125" style="112" customWidth="1"/>
    <col min="7428" max="7682" width="11.453125" style="112"/>
    <col min="7683" max="7683" width="57.453125" style="112" customWidth="1"/>
    <col min="7684" max="7938" width="11.453125" style="112"/>
    <col min="7939" max="7939" width="57.453125" style="112" customWidth="1"/>
    <col min="7940" max="8194" width="11.453125" style="112"/>
    <col min="8195" max="8195" width="57.453125" style="112" customWidth="1"/>
    <col min="8196" max="8450" width="11.453125" style="112"/>
    <col min="8451" max="8451" width="57.453125" style="112" customWidth="1"/>
    <col min="8452" max="8706" width="11.453125" style="112"/>
    <col min="8707" max="8707" width="57.453125" style="112" customWidth="1"/>
    <col min="8708" max="8962" width="11.453125" style="112"/>
    <col min="8963" max="8963" width="57.453125" style="112" customWidth="1"/>
    <col min="8964" max="9218" width="11.453125" style="112"/>
    <col min="9219" max="9219" width="57.453125" style="112" customWidth="1"/>
    <col min="9220" max="9474" width="11.453125" style="112"/>
    <col min="9475" max="9475" width="57.453125" style="112" customWidth="1"/>
    <col min="9476" max="9730" width="11.453125" style="112"/>
    <col min="9731" max="9731" width="57.453125" style="112" customWidth="1"/>
    <col min="9732" max="9986" width="11.453125" style="112"/>
    <col min="9987" max="9987" width="57.453125" style="112" customWidth="1"/>
    <col min="9988" max="10242" width="11.453125" style="112"/>
    <col min="10243" max="10243" width="57.453125" style="112" customWidth="1"/>
    <col min="10244" max="10498" width="11.453125" style="112"/>
    <col min="10499" max="10499" width="57.453125" style="112" customWidth="1"/>
    <col min="10500" max="10754" width="11.453125" style="112"/>
    <col min="10755" max="10755" width="57.453125" style="112" customWidth="1"/>
    <col min="10756" max="11010" width="11.453125" style="112"/>
    <col min="11011" max="11011" width="57.453125" style="112" customWidth="1"/>
    <col min="11012" max="11266" width="11.453125" style="112"/>
    <col min="11267" max="11267" width="57.453125" style="112" customWidth="1"/>
    <col min="11268" max="11522" width="11.453125" style="112"/>
    <col min="11523" max="11523" width="57.453125" style="112" customWidth="1"/>
    <col min="11524" max="11778" width="11.453125" style="112"/>
    <col min="11779" max="11779" width="57.453125" style="112" customWidth="1"/>
    <col min="11780" max="12034" width="11.453125" style="112"/>
    <col min="12035" max="12035" width="57.453125" style="112" customWidth="1"/>
    <col min="12036" max="12290" width="11.453125" style="112"/>
    <col min="12291" max="12291" width="57.453125" style="112" customWidth="1"/>
    <col min="12292" max="12546" width="11.453125" style="112"/>
    <col min="12547" max="12547" width="57.453125" style="112" customWidth="1"/>
    <col min="12548" max="12802" width="11.453125" style="112"/>
    <col min="12803" max="12803" width="57.453125" style="112" customWidth="1"/>
    <col min="12804" max="13058" width="11.453125" style="112"/>
    <col min="13059" max="13059" width="57.453125" style="112" customWidth="1"/>
    <col min="13060" max="13314" width="11.453125" style="112"/>
    <col min="13315" max="13315" width="57.453125" style="112" customWidth="1"/>
    <col min="13316" max="13570" width="11.453125" style="112"/>
    <col min="13571" max="13571" width="57.453125" style="112" customWidth="1"/>
    <col min="13572" max="13826" width="11.453125" style="112"/>
    <col min="13827" max="13827" width="57.453125" style="112" customWidth="1"/>
    <col min="13828" max="14082" width="11.453125" style="112"/>
    <col min="14083" max="14083" width="57.453125" style="112" customWidth="1"/>
    <col min="14084" max="14338" width="11.453125" style="112"/>
    <col min="14339" max="14339" width="57.453125" style="112" customWidth="1"/>
    <col min="14340" max="14594" width="11.453125" style="112"/>
    <col min="14595" max="14595" width="57.453125" style="112" customWidth="1"/>
    <col min="14596" max="14850" width="11.453125" style="112"/>
    <col min="14851" max="14851" width="57.453125" style="112" customWidth="1"/>
    <col min="14852" max="15106" width="11.453125" style="112"/>
    <col min="15107" max="15107" width="57.453125" style="112" customWidth="1"/>
    <col min="15108" max="15362" width="11.453125" style="112"/>
    <col min="15363" max="15363" width="57.453125" style="112" customWidth="1"/>
    <col min="15364" max="15618" width="11.453125" style="112"/>
    <col min="15619" max="15619" width="57.453125" style="112" customWidth="1"/>
    <col min="15620" max="15874" width="11.453125" style="112"/>
    <col min="15875" max="15875" width="57.453125" style="112" customWidth="1"/>
    <col min="15876" max="16130" width="11.453125" style="112"/>
    <col min="16131" max="16131" width="57.453125" style="112" customWidth="1"/>
    <col min="16132" max="16384" width="11.453125" style="112"/>
  </cols>
  <sheetData>
    <row r="1" spans="2:10" ht="14.5">
      <c r="B1" s="12" t="s">
        <v>117</v>
      </c>
    </row>
    <row r="2" spans="2:10" ht="15.5">
      <c r="B2" s="52" t="s">
        <v>118</v>
      </c>
      <c r="C2" s="53"/>
      <c r="D2" s="28"/>
      <c r="E2" s="235" t="str">
        <f>+'Otras variaciones en Volumen'!E2:I2</f>
        <v>Costa Rica - Sociedades Públicas No Financieras</v>
      </c>
      <c r="F2" s="235"/>
      <c r="G2" s="235"/>
      <c r="H2" s="235"/>
      <c r="I2" s="235"/>
    </row>
    <row r="3" spans="2:10" ht="15.5">
      <c r="B3" s="52" t="s">
        <v>732</v>
      </c>
      <c r="C3" s="54"/>
      <c r="D3" s="22"/>
      <c r="E3" s="236" t="s">
        <v>189</v>
      </c>
      <c r="F3" s="236"/>
      <c r="G3" s="236"/>
      <c r="H3" s="236"/>
      <c r="I3" s="236"/>
    </row>
    <row r="4" spans="2:10">
      <c r="B4" s="19"/>
      <c r="C4" s="20"/>
      <c r="D4" s="21"/>
      <c r="E4" s="237" t="s">
        <v>253</v>
      </c>
      <c r="F4" s="238"/>
      <c r="G4" s="238"/>
      <c r="H4" s="238"/>
      <c r="I4" s="238"/>
    </row>
    <row r="5" spans="2:10">
      <c r="B5" s="242" t="s">
        <v>733</v>
      </c>
      <c r="C5" s="243"/>
      <c r="D5" s="22"/>
      <c r="E5" s="231"/>
      <c r="F5" s="232"/>
      <c r="G5" s="232"/>
      <c r="H5" s="232"/>
      <c r="I5" s="232"/>
    </row>
    <row r="6" spans="2:10">
      <c r="B6" s="242"/>
      <c r="C6" s="243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10">
      <c r="B7" s="103"/>
      <c r="C7" s="104"/>
      <c r="D7" s="22"/>
      <c r="E7" s="241"/>
      <c r="F7" s="241"/>
      <c r="G7" s="241"/>
      <c r="H7" s="241"/>
      <c r="I7" s="241"/>
    </row>
    <row r="8" spans="2:10">
      <c r="B8" s="91" t="s">
        <v>734</v>
      </c>
      <c r="C8" s="92" t="s">
        <v>735</v>
      </c>
      <c r="D8" s="105" t="s">
        <v>125</v>
      </c>
      <c r="E8" s="208"/>
      <c r="F8" s="208"/>
      <c r="G8" s="208"/>
      <c r="H8" s="208"/>
      <c r="I8" s="208"/>
      <c r="J8" s="190"/>
    </row>
    <row r="9" spans="2:10">
      <c r="B9" s="98" t="s">
        <v>736</v>
      </c>
      <c r="C9" s="113" t="s">
        <v>737</v>
      </c>
      <c r="D9" s="33" t="s">
        <v>125</v>
      </c>
      <c r="E9" s="209"/>
      <c r="F9" s="209"/>
      <c r="G9" s="209"/>
      <c r="H9" s="209"/>
      <c r="I9" s="209"/>
      <c r="J9" s="190"/>
    </row>
    <row r="10" spans="2:10">
      <c r="B10" s="40" t="s">
        <v>738</v>
      </c>
      <c r="C10" s="95" t="s">
        <v>739</v>
      </c>
      <c r="D10" s="22" t="s">
        <v>125</v>
      </c>
      <c r="E10" s="210"/>
      <c r="F10" s="210"/>
      <c r="G10" s="210"/>
      <c r="H10" s="210"/>
      <c r="I10" s="209"/>
      <c r="J10" s="190"/>
    </row>
    <row r="11" spans="2:10">
      <c r="B11" s="42" t="s">
        <v>740</v>
      </c>
      <c r="C11" s="96" t="s">
        <v>35</v>
      </c>
      <c r="D11" s="22" t="s">
        <v>125</v>
      </c>
      <c r="E11" s="132"/>
      <c r="F11" s="132"/>
      <c r="G11" s="132"/>
      <c r="H11" s="132"/>
      <c r="I11" s="132"/>
      <c r="J11" s="190"/>
    </row>
    <row r="12" spans="2:10">
      <c r="B12" s="42" t="s">
        <v>741</v>
      </c>
      <c r="C12" s="96" t="s">
        <v>37</v>
      </c>
      <c r="D12" s="22" t="s">
        <v>125</v>
      </c>
      <c r="E12" s="132"/>
      <c r="F12" s="132"/>
      <c r="G12" s="132"/>
      <c r="H12" s="132"/>
      <c r="I12" s="132"/>
      <c r="J12" s="190"/>
    </row>
    <row r="13" spans="2:10">
      <c r="B13" s="42" t="s">
        <v>742</v>
      </c>
      <c r="C13" s="96" t="s">
        <v>39</v>
      </c>
      <c r="D13" s="22" t="s">
        <v>125</v>
      </c>
      <c r="E13" s="132"/>
      <c r="F13" s="132"/>
      <c r="G13" s="132"/>
      <c r="H13" s="132"/>
      <c r="I13" s="132"/>
      <c r="J13" s="190"/>
    </row>
    <row r="14" spans="2:10">
      <c r="B14" s="42" t="s">
        <v>743</v>
      </c>
      <c r="C14" s="96" t="s">
        <v>41</v>
      </c>
      <c r="D14" s="22" t="s">
        <v>125</v>
      </c>
      <c r="E14" s="132"/>
      <c r="F14" s="132"/>
      <c r="G14" s="132"/>
      <c r="H14" s="132"/>
      <c r="I14" s="132"/>
      <c r="J14" s="190"/>
    </row>
    <row r="15" spans="2:10">
      <c r="B15" s="40" t="s">
        <v>744</v>
      </c>
      <c r="C15" s="95" t="s">
        <v>43</v>
      </c>
      <c r="D15" s="22" t="s">
        <v>125</v>
      </c>
      <c r="E15" s="210"/>
      <c r="F15" s="210"/>
      <c r="G15" s="210"/>
      <c r="H15" s="210"/>
      <c r="I15" s="209"/>
      <c r="J15" s="190"/>
    </row>
    <row r="16" spans="2:10">
      <c r="B16" s="40" t="s">
        <v>745</v>
      </c>
      <c r="C16" s="95" t="s">
        <v>45</v>
      </c>
      <c r="D16" s="22" t="s">
        <v>125</v>
      </c>
      <c r="E16" s="210"/>
      <c r="F16" s="210"/>
      <c r="G16" s="210"/>
      <c r="H16" s="210"/>
      <c r="I16" s="209"/>
      <c r="J16" s="190"/>
    </row>
    <row r="17" spans="2:10">
      <c r="B17" s="40" t="s">
        <v>746</v>
      </c>
      <c r="C17" s="95" t="s">
        <v>47</v>
      </c>
      <c r="D17" s="22" t="s">
        <v>125</v>
      </c>
      <c r="E17" s="210"/>
      <c r="F17" s="210"/>
      <c r="G17" s="210"/>
      <c r="H17" s="210"/>
      <c r="I17" s="209"/>
      <c r="J17" s="190"/>
    </row>
    <row r="18" spans="2:10">
      <c r="B18" s="42" t="s">
        <v>747</v>
      </c>
      <c r="C18" s="96" t="s">
        <v>49</v>
      </c>
      <c r="D18" s="22" t="s">
        <v>125</v>
      </c>
      <c r="E18" s="132"/>
      <c r="F18" s="132"/>
      <c r="G18" s="132"/>
      <c r="H18" s="132"/>
      <c r="I18" s="132"/>
      <c r="J18" s="190"/>
    </row>
    <row r="19" spans="2:10">
      <c r="B19" s="42" t="s">
        <v>748</v>
      </c>
      <c r="C19" s="96" t="s">
        <v>51</v>
      </c>
      <c r="D19" s="22" t="s">
        <v>125</v>
      </c>
      <c r="E19" s="132"/>
      <c r="F19" s="132"/>
      <c r="G19" s="132"/>
      <c r="H19" s="132"/>
      <c r="I19" s="132"/>
      <c r="J19" s="190"/>
    </row>
    <row r="20" spans="2:10">
      <c r="B20" s="42" t="s">
        <v>749</v>
      </c>
      <c r="C20" s="96" t="s">
        <v>53</v>
      </c>
      <c r="D20" s="22" t="s">
        <v>125</v>
      </c>
      <c r="E20" s="132"/>
      <c r="F20" s="132"/>
      <c r="G20" s="132"/>
      <c r="H20" s="132"/>
      <c r="I20" s="132"/>
      <c r="J20" s="190"/>
    </row>
    <row r="21" spans="2:10">
      <c r="B21" s="42" t="s">
        <v>750</v>
      </c>
      <c r="C21" s="96" t="s">
        <v>55</v>
      </c>
      <c r="D21" s="22" t="s">
        <v>125</v>
      </c>
      <c r="E21" s="132"/>
      <c r="F21" s="132"/>
      <c r="G21" s="132"/>
      <c r="H21" s="132"/>
      <c r="I21" s="132"/>
      <c r="J21" s="190"/>
    </row>
    <row r="22" spans="2:10">
      <c r="B22" s="114" t="s">
        <v>751</v>
      </c>
      <c r="C22" s="115" t="s">
        <v>752</v>
      </c>
      <c r="D22" s="116" t="s">
        <v>125</v>
      </c>
      <c r="E22" s="209"/>
      <c r="F22" s="209"/>
      <c r="G22" s="209"/>
      <c r="H22" s="209"/>
      <c r="I22" s="209"/>
      <c r="J22" s="190"/>
    </row>
    <row r="23" spans="2:10">
      <c r="B23" s="42" t="s">
        <v>753</v>
      </c>
      <c r="C23" s="30" t="s">
        <v>754</v>
      </c>
      <c r="D23" s="22" t="s">
        <v>125</v>
      </c>
      <c r="E23" s="132"/>
      <c r="F23" s="132"/>
      <c r="G23" s="132"/>
      <c r="H23" s="132"/>
      <c r="I23" s="132"/>
      <c r="J23" s="190"/>
    </row>
    <row r="24" spans="2:10">
      <c r="B24" s="42" t="s">
        <v>755</v>
      </c>
      <c r="C24" s="30" t="s">
        <v>756</v>
      </c>
      <c r="D24" s="22" t="s">
        <v>125</v>
      </c>
      <c r="E24" s="132"/>
      <c r="F24" s="132"/>
      <c r="G24" s="132"/>
      <c r="H24" s="132"/>
      <c r="I24" s="132"/>
      <c r="J24" s="190"/>
    </row>
    <row r="25" spans="2:10">
      <c r="B25" s="42" t="s">
        <v>757</v>
      </c>
      <c r="C25" s="30" t="s">
        <v>758</v>
      </c>
      <c r="D25" s="22" t="s">
        <v>125</v>
      </c>
      <c r="E25" s="132"/>
      <c r="F25" s="132"/>
      <c r="G25" s="132"/>
      <c r="H25" s="132"/>
      <c r="I25" s="132"/>
      <c r="J25" s="190"/>
    </row>
    <row r="26" spans="2:10">
      <c r="B26" s="42" t="s">
        <v>759</v>
      </c>
      <c r="C26" s="30" t="s">
        <v>760</v>
      </c>
      <c r="D26" s="22" t="s">
        <v>125</v>
      </c>
      <c r="E26" s="132"/>
      <c r="F26" s="132"/>
      <c r="G26" s="132"/>
      <c r="H26" s="132"/>
      <c r="I26" s="132"/>
      <c r="J26" s="190"/>
    </row>
    <row r="27" spans="2:10">
      <c r="B27" s="42" t="s">
        <v>761</v>
      </c>
      <c r="C27" s="30" t="s">
        <v>762</v>
      </c>
      <c r="D27" s="22" t="s">
        <v>125</v>
      </c>
      <c r="E27" s="132"/>
      <c r="F27" s="132"/>
      <c r="G27" s="132"/>
      <c r="H27" s="132"/>
      <c r="I27" s="132"/>
      <c r="J27" s="190"/>
    </row>
    <row r="28" spans="2:10">
      <c r="B28" s="42" t="s">
        <v>763</v>
      </c>
      <c r="C28" s="30" t="s">
        <v>764</v>
      </c>
      <c r="D28" s="22" t="s">
        <v>125</v>
      </c>
      <c r="E28" s="132"/>
      <c r="F28" s="132"/>
      <c r="G28" s="132"/>
      <c r="H28" s="132"/>
      <c r="I28" s="132"/>
      <c r="J28" s="190"/>
    </row>
    <row r="29" spans="2:10">
      <c r="B29" s="42" t="s">
        <v>765</v>
      </c>
      <c r="C29" s="30" t="s">
        <v>766</v>
      </c>
      <c r="D29" s="22" t="s">
        <v>125</v>
      </c>
      <c r="E29" s="132"/>
      <c r="F29" s="132"/>
      <c r="G29" s="132"/>
      <c r="H29" s="132"/>
      <c r="I29" s="132"/>
      <c r="J29" s="190"/>
    </row>
    <row r="30" spans="2:10">
      <c r="B30" s="42" t="s">
        <v>767</v>
      </c>
      <c r="C30" s="30" t="s">
        <v>768</v>
      </c>
      <c r="D30" s="22" t="s">
        <v>125</v>
      </c>
      <c r="E30" s="132"/>
      <c r="F30" s="132"/>
      <c r="G30" s="132"/>
      <c r="H30" s="132"/>
      <c r="I30" s="132"/>
      <c r="J30" s="190"/>
    </row>
    <row r="31" spans="2:10">
      <c r="B31" s="40" t="s">
        <v>769</v>
      </c>
      <c r="C31" s="95" t="s">
        <v>75</v>
      </c>
      <c r="D31" s="22" t="s">
        <v>125</v>
      </c>
      <c r="E31" s="211"/>
      <c r="F31" s="211"/>
      <c r="G31" s="211"/>
      <c r="H31" s="211"/>
      <c r="I31" s="211"/>
      <c r="J31" s="190"/>
    </row>
    <row r="32" spans="2:10">
      <c r="B32" s="42" t="s">
        <v>770</v>
      </c>
      <c r="C32" s="96" t="s">
        <v>77</v>
      </c>
      <c r="D32" s="22" t="s">
        <v>125</v>
      </c>
      <c r="E32" s="132"/>
      <c r="F32" s="132"/>
      <c r="G32" s="132"/>
      <c r="H32" s="132"/>
      <c r="I32" s="132"/>
      <c r="J32" s="190"/>
    </row>
    <row r="33" spans="2:10">
      <c r="B33" s="42" t="s">
        <v>771</v>
      </c>
      <c r="C33" s="96" t="s">
        <v>79</v>
      </c>
      <c r="D33" s="22" t="s">
        <v>125</v>
      </c>
      <c r="E33" s="132"/>
      <c r="F33" s="132"/>
      <c r="G33" s="132"/>
      <c r="H33" s="132"/>
      <c r="I33" s="132"/>
      <c r="J33" s="190"/>
    </row>
    <row r="34" spans="2:10">
      <c r="B34" s="42" t="s">
        <v>772</v>
      </c>
      <c r="C34" s="96" t="s">
        <v>81</v>
      </c>
      <c r="D34" s="22" t="s">
        <v>125</v>
      </c>
      <c r="E34" s="132"/>
      <c r="F34" s="132"/>
      <c r="G34" s="132"/>
      <c r="H34" s="132"/>
      <c r="I34" s="132"/>
      <c r="J34" s="190"/>
    </row>
    <row r="35" spans="2:10">
      <c r="B35" s="42" t="s">
        <v>773</v>
      </c>
      <c r="C35" s="96" t="s">
        <v>83</v>
      </c>
      <c r="D35" s="22" t="s">
        <v>125</v>
      </c>
      <c r="E35" s="132"/>
      <c r="F35" s="132"/>
      <c r="G35" s="132"/>
      <c r="H35" s="132"/>
      <c r="I35" s="132"/>
      <c r="J35" s="190"/>
    </row>
    <row r="36" spans="2:10">
      <c r="B36" s="42" t="s">
        <v>774</v>
      </c>
      <c r="C36" s="96" t="s">
        <v>85</v>
      </c>
      <c r="D36" s="22" t="s">
        <v>125</v>
      </c>
      <c r="E36" s="132"/>
      <c r="F36" s="132"/>
      <c r="G36" s="132"/>
      <c r="H36" s="132"/>
      <c r="I36" s="132"/>
      <c r="J36" s="190"/>
    </row>
    <row r="37" spans="2:10">
      <c r="B37" s="42" t="s">
        <v>775</v>
      </c>
      <c r="C37" s="96" t="s">
        <v>776</v>
      </c>
      <c r="D37" s="22" t="s">
        <v>125</v>
      </c>
      <c r="E37" s="132"/>
      <c r="F37" s="132"/>
      <c r="G37" s="132"/>
      <c r="H37" s="132"/>
      <c r="I37" s="132"/>
      <c r="J37" s="190"/>
    </row>
    <row r="38" spans="2:10">
      <c r="B38" s="42" t="s">
        <v>777</v>
      </c>
      <c r="C38" s="96" t="s">
        <v>587</v>
      </c>
      <c r="D38" s="22" t="s">
        <v>125</v>
      </c>
      <c r="E38" s="132"/>
      <c r="F38" s="132"/>
      <c r="G38" s="132"/>
      <c r="H38" s="132"/>
      <c r="I38" s="132"/>
      <c r="J38" s="190"/>
    </row>
    <row r="39" spans="2:10">
      <c r="B39" s="42" t="s">
        <v>778</v>
      </c>
      <c r="C39" s="96" t="s">
        <v>91</v>
      </c>
      <c r="D39" s="22" t="s">
        <v>125</v>
      </c>
      <c r="E39" s="132"/>
      <c r="F39" s="132"/>
      <c r="G39" s="132"/>
      <c r="H39" s="132"/>
      <c r="I39" s="132"/>
      <c r="J39" s="190"/>
    </row>
    <row r="40" spans="2:10">
      <c r="B40" s="40" t="s">
        <v>779</v>
      </c>
      <c r="C40" s="95" t="s">
        <v>93</v>
      </c>
      <c r="D40" s="22" t="s">
        <v>125</v>
      </c>
      <c r="E40" s="211"/>
      <c r="F40" s="211"/>
      <c r="G40" s="211"/>
      <c r="H40" s="211"/>
      <c r="I40" s="211"/>
      <c r="J40" s="190"/>
    </row>
    <row r="41" spans="2:10">
      <c r="B41" s="42" t="s">
        <v>780</v>
      </c>
      <c r="C41" s="96" t="s">
        <v>77</v>
      </c>
      <c r="D41" s="22" t="s">
        <v>125</v>
      </c>
      <c r="E41" s="132"/>
      <c r="F41" s="132"/>
      <c r="G41" s="132"/>
      <c r="H41" s="132"/>
      <c r="I41" s="132"/>
      <c r="J41" s="190"/>
    </row>
    <row r="42" spans="2:10">
      <c r="B42" s="42" t="s">
        <v>781</v>
      </c>
      <c r="C42" s="96" t="s">
        <v>79</v>
      </c>
      <c r="D42" s="22" t="s">
        <v>125</v>
      </c>
      <c r="E42" s="132"/>
      <c r="F42" s="132"/>
      <c r="G42" s="132"/>
      <c r="H42" s="132"/>
      <c r="I42" s="132"/>
      <c r="J42" s="190"/>
    </row>
    <row r="43" spans="2:10">
      <c r="B43" s="42" t="s">
        <v>782</v>
      </c>
      <c r="C43" s="96" t="s">
        <v>97</v>
      </c>
      <c r="D43" s="22" t="s">
        <v>125</v>
      </c>
      <c r="E43" s="132"/>
      <c r="F43" s="132"/>
      <c r="G43" s="132"/>
      <c r="H43" s="132"/>
      <c r="I43" s="132"/>
      <c r="J43" s="190"/>
    </row>
    <row r="44" spans="2:10">
      <c r="B44" s="42" t="s">
        <v>783</v>
      </c>
      <c r="C44" s="96" t="s">
        <v>99</v>
      </c>
      <c r="D44" s="22" t="s">
        <v>125</v>
      </c>
      <c r="E44" s="132"/>
      <c r="F44" s="132"/>
      <c r="G44" s="132"/>
      <c r="H44" s="132"/>
      <c r="I44" s="132"/>
      <c r="J44" s="190"/>
    </row>
    <row r="45" spans="2:10">
      <c r="B45" s="42" t="s">
        <v>784</v>
      </c>
      <c r="C45" s="96" t="s">
        <v>85</v>
      </c>
      <c r="D45" s="22" t="s">
        <v>125</v>
      </c>
      <c r="E45" s="132"/>
      <c r="F45" s="132"/>
      <c r="G45" s="132"/>
      <c r="H45" s="132"/>
      <c r="I45" s="132"/>
      <c r="J45" s="190"/>
    </row>
    <row r="46" spans="2:10">
      <c r="B46" s="42" t="s">
        <v>785</v>
      </c>
      <c r="C46" s="96" t="s">
        <v>786</v>
      </c>
      <c r="D46" s="22" t="s">
        <v>125</v>
      </c>
      <c r="E46" s="132"/>
      <c r="F46" s="132"/>
      <c r="G46" s="132"/>
      <c r="H46" s="132"/>
      <c r="I46" s="132"/>
      <c r="J46" s="190"/>
    </row>
    <row r="47" spans="2:10">
      <c r="B47" s="42" t="s">
        <v>787</v>
      </c>
      <c r="C47" s="96" t="s">
        <v>104</v>
      </c>
      <c r="D47" s="22" t="s">
        <v>125</v>
      </c>
      <c r="E47" s="132"/>
      <c r="F47" s="132"/>
      <c r="G47" s="132"/>
      <c r="H47" s="132"/>
      <c r="I47" s="132"/>
      <c r="J47" s="190"/>
    </row>
    <row r="48" spans="2:10">
      <c r="B48" s="42" t="s">
        <v>788</v>
      </c>
      <c r="C48" s="96" t="s">
        <v>106</v>
      </c>
      <c r="D48" s="22" t="s">
        <v>125</v>
      </c>
      <c r="E48" s="132"/>
      <c r="F48" s="132"/>
      <c r="G48" s="132"/>
      <c r="H48" s="132"/>
      <c r="I48" s="132"/>
      <c r="J48" s="190"/>
    </row>
    <row r="49" spans="2:10">
      <c r="B49" s="114" t="s">
        <v>789</v>
      </c>
      <c r="C49" s="115" t="s">
        <v>790</v>
      </c>
      <c r="D49" s="116" t="s">
        <v>125</v>
      </c>
      <c r="E49" s="209"/>
      <c r="F49" s="209"/>
      <c r="G49" s="209"/>
      <c r="H49" s="209"/>
      <c r="I49" s="209"/>
      <c r="J49" s="190"/>
    </row>
    <row r="50" spans="2:10">
      <c r="B50" s="42" t="s">
        <v>791</v>
      </c>
      <c r="C50" s="30" t="s">
        <v>792</v>
      </c>
      <c r="D50" s="22" t="s">
        <v>125</v>
      </c>
      <c r="E50" s="132"/>
      <c r="F50" s="132"/>
      <c r="G50" s="132"/>
      <c r="H50" s="132"/>
      <c r="I50" s="132"/>
      <c r="J50" s="190"/>
    </row>
    <row r="51" spans="2:10">
      <c r="B51" s="42" t="s">
        <v>793</v>
      </c>
      <c r="C51" s="30" t="s">
        <v>794</v>
      </c>
      <c r="D51" s="22" t="s">
        <v>125</v>
      </c>
      <c r="E51" s="132"/>
      <c r="F51" s="132"/>
      <c r="G51" s="132"/>
      <c r="H51" s="132"/>
      <c r="I51" s="132"/>
      <c r="J51" s="190"/>
    </row>
    <row r="52" spans="2:10">
      <c r="B52" s="42" t="s">
        <v>795</v>
      </c>
      <c r="C52" s="30" t="s">
        <v>796</v>
      </c>
      <c r="D52" s="22" t="s">
        <v>125</v>
      </c>
      <c r="E52" s="132"/>
      <c r="F52" s="132"/>
      <c r="G52" s="132"/>
      <c r="H52" s="132"/>
      <c r="I52" s="132"/>
      <c r="J52" s="190"/>
    </row>
    <row r="53" spans="2:10">
      <c r="B53" s="42" t="s">
        <v>797</v>
      </c>
      <c r="C53" s="30" t="s">
        <v>798</v>
      </c>
      <c r="D53" s="22" t="s">
        <v>125</v>
      </c>
      <c r="E53" s="132"/>
      <c r="F53" s="132"/>
      <c r="G53" s="132"/>
      <c r="H53" s="132"/>
      <c r="I53" s="132"/>
      <c r="J53" s="190"/>
    </row>
    <row r="54" spans="2:10">
      <c r="B54" s="42" t="s">
        <v>799</v>
      </c>
      <c r="C54" s="30" t="s">
        <v>800</v>
      </c>
      <c r="D54" s="22" t="s">
        <v>125</v>
      </c>
      <c r="E54" s="132"/>
      <c r="F54" s="132"/>
      <c r="G54" s="132"/>
      <c r="H54" s="132"/>
      <c r="I54" s="132"/>
      <c r="J54" s="190"/>
    </row>
    <row r="55" spans="2:10">
      <c r="B55" s="42" t="s">
        <v>801</v>
      </c>
      <c r="C55" s="30" t="s">
        <v>802</v>
      </c>
      <c r="D55" s="22" t="s">
        <v>125</v>
      </c>
      <c r="E55" s="132"/>
      <c r="F55" s="132"/>
      <c r="G55" s="132"/>
      <c r="H55" s="132"/>
      <c r="I55" s="132"/>
      <c r="J55" s="190"/>
    </row>
    <row r="56" spans="2:10">
      <c r="B56" s="42" t="s">
        <v>803</v>
      </c>
      <c r="C56" s="96" t="s">
        <v>567</v>
      </c>
      <c r="D56" s="22" t="s">
        <v>125</v>
      </c>
      <c r="E56" s="132"/>
      <c r="F56" s="132"/>
      <c r="G56" s="132"/>
      <c r="H56" s="132"/>
      <c r="I56" s="132"/>
      <c r="J56" s="190"/>
    </row>
    <row r="57" spans="2:10">
      <c r="B57" s="42" t="s">
        <v>804</v>
      </c>
      <c r="C57" s="96" t="s">
        <v>569</v>
      </c>
      <c r="D57" s="22" t="s">
        <v>125</v>
      </c>
      <c r="E57" s="132"/>
      <c r="F57" s="132"/>
      <c r="G57" s="132"/>
      <c r="H57" s="132"/>
      <c r="I57" s="132"/>
      <c r="J57" s="190"/>
    </row>
    <row r="58" spans="2:10">
      <c r="B58" s="42" t="s">
        <v>805</v>
      </c>
      <c r="C58" s="96" t="s">
        <v>571</v>
      </c>
      <c r="D58" s="22" t="s">
        <v>125</v>
      </c>
      <c r="E58" s="132"/>
      <c r="F58" s="132"/>
      <c r="G58" s="132"/>
      <c r="H58" s="132"/>
      <c r="I58" s="132"/>
      <c r="J58" s="190"/>
    </row>
    <row r="59" spans="2:10">
      <c r="B59" s="42" t="s">
        <v>806</v>
      </c>
      <c r="C59" s="96" t="s">
        <v>573</v>
      </c>
      <c r="D59" s="22" t="s">
        <v>125</v>
      </c>
      <c r="E59" s="132"/>
      <c r="F59" s="132"/>
      <c r="G59" s="132"/>
      <c r="H59" s="132"/>
      <c r="I59" s="132"/>
      <c r="J59" s="190"/>
    </row>
    <row r="60" spans="2:10">
      <c r="B60" s="42" t="s">
        <v>807</v>
      </c>
      <c r="C60" s="96" t="s">
        <v>808</v>
      </c>
      <c r="D60" s="22" t="s">
        <v>125</v>
      </c>
      <c r="E60" s="132"/>
      <c r="F60" s="132"/>
      <c r="G60" s="132"/>
      <c r="H60" s="132"/>
      <c r="I60" s="132"/>
      <c r="J60" s="190"/>
    </row>
    <row r="61" spans="2:10">
      <c r="B61" s="42" t="s">
        <v>809</v>
      </c>
      <c r="C61" s="30" t="s">
        <v>810</v>
      </c>
      <c r="D61" s="22" t="s">
        <v>125</v>
      </c>
      <c r="E61" s="132"/>
      <c r="F61" s="132"/>
      <c r="G61" s="132"/>
      <c r="H61" s="132"/>
      <c r="I61" s="132"/>
      <c r="J61" s="190"/>
    </row>
    <row r="62" spans="2:10">
      <c r="B62" s="42" t="s">
        <v>811</v>
      </c>
      <c r="C62" s="30" t="s">
        <v>812</v>
      </c>
      <c r="D62" s="22" t="s">
        <v>125</v>
      </c>
      <c r="E62" s="132"/>
      <c r="F62" s="132"/>
      <c r="G62" s="132"/>
      <c r="H62" s="132"/>
      <c r="I62" s="132"/>
      <c r="J62" s="190"/>
    </row>
    <row r="63" spans="2:10">
      <c r="B63" s="40" t="s">
        <v>813</v>
      </c>
      <c r="C63" s="95" t="s">
        <v>580</v>
      </c>
      <c r="D63" s="22" t="s">
        <v>125</v>
      </c>
      <c r="E63" s="210"/>
      <c r="F63" s="210"/>
      <c r="G63" s="210"/>
      <c r="H63" s="210"/>
      <c r="I63" s="209"/>
      <c r="J63" s="190"/>
    </row>
    <row r="64" spans="2:10">
      <c r="B64" s="42" t="s">
        <v>814</v>
      </c>
      <c r="C64" s="96" t="s">
        <v>79</v>
      </c>
      <c r="D64" s="22" t="s">
        <v>125</v>
      </c>
      <c r="E64" s="132"/>
      <c r="F64" s="132"/>
      <c r="G64" s="132"/>
      <c r="H64" s="132"/>
      <c r="I64" s="132"/>
      <c r="J64" s="190"/>
    </row>
    <row r="65" spans="2:10">
      <c r="B65" s="42" t="s">
        <v>815</v>
      </c>
      <c r="C65" s="96" t="s">
        <v>81</v>
      </c>
      <c r="D65" s="22" t="s">
        <v>125</v>
      </c>
      <c r="E65" s="132"/>
      <c r="F65" s="132"/>
      <c r="G65" s="132"/>
      <c r="H65" s="132"/>
      <c r="I65" s="132"/>
      <c r="J65" s="190"/>
    </row>
    <row r="66" spans="2:10">
      <c r="B66" s="42" t="s">
        <v>816</v>
      </c>
      <c r="C66" s="96" t="s">
        <v>83</v>
      </c>
      <c r="D66" s="22" t="s">
        <v>125</v>
      </c>
      <c r="E66" s="132"/>
      <c r="F66" s="132"/>
      <c r="G66" s="132"/>
      <c r="H66" s="132"/>
      <c r="I66" s="132"/>
      <c r="J66" s="190"/>
    </row>
    <row r="67" spans="2:10">
      <c r="B67" s="42" t="s">
        <v>817</v>
      </c>
      <c r="C67" s="96" t="s">
        <v>85</v>
      </c>
      <c r="D67" s="22" t="s">
        <v>125</v>
      </c>
      <c r="E67" s="132"/>
      <c r="F67" s="132"/>
      <c r="G67" s="132"/>
      <c r="H67" s="132"/>
      <c r="I67" s="132"/>
      <c r="J67" s="190"/>
    </row>
    <row r="68" spans="2:10">
      <c r="B68" s="42" t="s">
        <v>818</v>
      </c>
      <c r="C68" s="96" t="s">
        <v>87</v>
      </c>
      <c r="D68" s="22" t="s">
        <v>125</v>
      </c>
      <c r="E68" s="132"/>
      <c r="F68" s="132"/>
      <c r="G68" s="132"/>
      <c r="H68" s="132"/>
      <c r="I68" s="132"/>
      <c r="J68" s="190"/>
    </row>
    <row r="69" spans="2:10">
      <c r="B69" s="42" t="s">
        <v>819</v>
      </c>
      <c r="C69" s="96" t="s">
        <v>587</v>
      </c>
      <c r="D69" s="22" t="s">
        <v>125</v>
      </c>
      <c r="E69" s="132"/>
      <c r="F69" s="132"/>
      <c r="G69" s="132"/>
      <c r="H69" s="132"/>
      <c r="I69" s="132"/>
      <c r="J69" s="190"/>
    </row>
    <row r="70" spans="2:10">
      <c r="B70" s="42" t="s">
        <v>820</v>
      </c>
      <c r="C70" s="96" t="s">
        <v>589</v>
      </c>
      <c r="D70" s="22" t="s">
        <v>125</v>
      </c>
      <c r="E70" s="132"/>
      <c r="F70" s="132"/>
      <c r="G70" s="132"/>
      <c r="H70" s="132"/>
      <c r="I70" s="132"/>
      <c r="J70" s="190"/>
    </row>
    <row r="71" spans="2:10">
      <c r="B71" s="40" t="s">
        <v>821</v>
      </c>
      <c r="C71" s="95" t="s">
        <v>590</v>
      </c>
      <c r="D71" s="22" t="s">
        <v>125</v>
      </c>
      <c r="E71" s="211"/>
      <c r="F71" s="211"/>
      <c r="G71" s="211"/>
      <c r="H71" s="211"/>
      <c r="I71" s="211"/>
      <c r="J71" s="190"/>
    </row>
    <row r="72" spans="2:10">
      <c r="B72" s="42" t="s">
        <v>822</v>
      </c>
      <c r="C72" s="96" t="s">
        <v>823</v>
      </c>
      <c r="D72" s="22" t="s">
        <v>125</v>
      </c>
      <c r="E72" s="140"/>
      <c r="F72" s="132"/>
      <c r="G72" s="140"/>
      <c r="H72" s="132"/>
      <c r="I72" s="132"/>
      <c r="J72" s="190"/>
    </row>
    <row r="73" spans="2:10">
      <c r="B73" s="42" t="s">
        <v>824</v>
      </c>
      <c r="C73" s="96" t="s">
        <v>79</v>
      </c>
      <c r="D73" s="22" t="s">
        <v>125</v>
      </c>
      <c r="E73" s="132"/>
      <c r="F73" s="132"/>
      <c r="G73" s="132"/>
      <c r="H73" s="132"/>
      <c r="I73" s="132"/>
      <c r="J73" s="190"/>
    </row>
    <row r="74" spans="2:10">
      <c r="B74" s="42" t="s">
        <v>825</v>
      </c>
      <c r="C74" s="96" t="s">
        <v>595</v>
      </c>
      <c r="D74" s="22" t="s">
        <v>125</v>
      </c>
      <c r="E74" s="132"/>
      <c r="F74" s="132"/>
      <c r="G74" s="132"/>
      <c r="H74" s="132"/>
      <c r="I74" s="132"/>
      <c r="J74" s="190"/>
    </row>
    <row r="75" spans="2:10">
      <c r="B75" s="42" t="s">
        <v>826</v>
      </c>
      <c r="C75" s="96" t="s">
        <v>597</v>
      </c>
      <c r="D75" s="22" t="s">
        <v>125</v>
      </c>
      <c r="E75" s="132"/>
      <c r="F75" s="132"/>
      <c r="G75" s="132"/>
      <c r="H75" s="132"/>
      <c r="I75" s="132"/>
      <c r="J75" s="190"/>
    </row>
    <row r="76" spans="2:10">
      <c r="B76" s="42" t="s">
        <v>827</v>
      </c>
      <c r="C76" s="96" t="s">
        <v>599</v>
      </c>
      <c r="D76" s="22" t="s">
        <v>125</v>
      </c>
      <c r="E76" s="132"/>
      <c r="F76" s="132"/>
      <c r="G76" s="132"/>
      <c r="H76" s="132"/>
      <c r="I76" s="132"/>
      <c r="J76" s="190"/>
    </row>
    <row r="77" spans="2:10">
      <c r="B77" s="42" t="s">
        <v>828</v>
      </c>
      <c r="C77" s="96" t="s">
        <v>102</v>
      </c>
      <c r="D77" s="22" t="s">
        <v>125</v>
      </c>
      <c r="E77" s="132"/>
      <c r="F77" s="132"/>
      <c r="G77" s="132"/>
      <c r="H77" s="132"/>
      <c r="I77" s="132"/>
      <c r="J77" s="190"/>
    </row>
    <row r="78" spans="2:10">
      <c r="B78" s="42" t="s">
        <v>829</v>
      </c>
      <c r="C78" s="96" t="s">
        <v>830</v>
      </c>
      <c r="D78" s="22" t="s">
        <v>125</v>
      </c>
      <c r="E78" s="132"/>
      <c r="F78" s="132"/>
      <c r="G78" s="132"/>
      <c r="H78" s="132"/>
      <c r="I78" s="132"/>
      <c r="J78" s="190"/>
    </row>
    <row r="79" spans="2:10">
      <c r="B79" s="24" t="s">
        <v>831</v>
      </c>
      <c r="C79" s="102" t="s">
        <v>604</v>
      </c>
      <c r="D79" s="25" t="s">
        <v>125</v>
      </c>
      <c r="E79" s="132"/>
      <c r="F79" s="132"/>
      <c r="G79" s="132"/>
      <c r="H79" s="132"/>
      <c r="I79" s="132"/>
      <c r="J79" s="190"/>
    </row>
    <row r="80" spans="2:10">
      <c r="B80" s="42" t="s">
        <v>155</v>
      </c>
      <c r="C80" s="41" t="s">
        <v>175</v>
      </c>
      <c r="D80" s="22" t="s">
        <v>125</v>
      </c>
      <c r="E80" s="135"/>
      <c r="F80" s="135"/>
      <c r="G80" s="135"/>
      <c r="H80" s="135"/>
      <c r="I80" s="135"/>
      <c r="J80" s="190"/>
    </row>
    <row r="81" spans="2:10">
      <c r="B81" s="141" t="s">
        <v>832</v>
      </c>
      <c r="C81" s="142" t="s">
        <v>833</v>
      </c>
      <c r="D81" s="108" t="s">
        <v>125</v>
      </c>
      <c r="E81" s="132"/>
      <c r="F81" s="132"/>
      <c r="G81" s="132"/>
      <c r="H81" s="132"/>
      <c r="I81" s="132"/>
      <c r="J81" s="190"/>
    </row>
    <row r="82" spans="2:10">
      <c r="B82" s="42" t="s">
        <v>155</v>
      </c>
      <c r="C82" s="143" t="s">
        <v>834</v>
      </c>
      <c r="D82" s="22"/>
      <c r="E82" s="135"/>
      <c r="F82" s="135"/>
      <c r="G82" s="135"/>
      <c r="H82" s="135"/>
      <c r="I82" s="135"/>
      <c r="J82" s="190"/>
    </row>
    <row r="83" spans="2:10">
      <c r="B83" s="42" t="s">
        <v>835</v>
      </c>
      <c r="C83" s="30" t="s">
        <v>836</v>
      </c>
      <c r="D83" s="22" t="s">
        <v>125</v>
      </c>
      <c r="E83" s="132"/>
      <c r="F83" s="132"/>
      <c r="G83" s="132"/>
      <c r="H83" s="132"/>
      <c r="I83" s="132"/>
      <c r="J83" s="190"/>
    </row>
    <row r="84" spans="2:10">
      <c r="B84" s="42" t="s">
        <v>837</v>
      </c>
      <c r="C84" s="96" t="s">
        <v>838</v>
      </c>
      <c r="D84" s="22" t="s">
        <v>125</v>
      </c>
      <c r="E84" s="132"/>
      <c r="F84" s="132"/>
      <c r="G84" s="132"/>
      <c r="H84" s="132"/>
      <c r="I84" s="132"/>
      <c r="J84" s="190"/>
    </row>
    <row r="85" spans="2:10">
      <c r="B85" s="42" t="s">
        <v>839</v>
      </c>
      <c r="C85" s="96" t="s">
        <v>840</v>
      </c>
      <c r="D85" s="22" t="s">
        <v>125</v>
      </c>
      <c r="E85" s="132"/>
      <c r="F85" s="132"/>
      <c r="G85" s="132"/>
      <c r="H85" s="132"/>
      <c r="I85" s="132"/>
      <c r="J85" s="190"/>
    </row>
    <row r="86" spans="2:10">
      <c r="B86" s="42" t="s">
        <v>841</v>
      </c>
      <c r="C86" s="96" t="s">
        <v>842</v>
      </c>
      <c r="D86" s="22" t="s">
        <v>125</v>
      </c>
      <c r="E86" s="132"/>
      <c r="F86" s="132"/>
      <c r="G86" s="132"/>
      <c r="H86" s="132"/>
      <c r="I86" s="132"/>
      <c r="J86" s="190"/>
    </row>
    <row r="87" spans="2:10">
      <c r="B87" s="42" t="s">
        <v>843</v>
      </c>
      <c r="C87" s="30" t="s">
        <v>844</v>
      </c>
      <c r="D87" s="22" t="s">
        <v>125</v>
      </c>
      <c r="E87" s="132"/>
      <c r="F87" s="132"/>
      <c r="G87" s="132"/>
      <c r="H87" s="132"/>
      <c r="I87" s="132"/>
      <c r="J87" s="190"/>
    </row>
    <row r="88" spans="2:10">
      <c r="B88" s="42" t="s">
        <v>845</v>
      </c>
      <c r="C88" s="96" t="s">
        <v>846</v>
      </c>
      <c r="D88" s="22" t="s">
        <v>125</v>
      </c>
      <c r="E88" s="132"/>
      <c r="F88" s="132"/>
      <c r="G88" s="132"/>
      <c r="H88" s="132"/>
      <c r="I88" s="132"/>
      <c r="J88" s="190"/>
    </row>
    <row r="89" spans="2:10">
      <c r="B89" s="42" t="s">
        <v>847</v>
      </c>
      <c r="C89" s="96" t="s">
        <v>848</v>
      </c>
      <c r="D89" s="22" t="s">
        <v>125</v>
      </c>
      <c r="E89" s="132"/>
      <c r="F89" s="132"/>
      <c r="G89" s="132"/>
      <c r="H89" s="132"/>
      <c r="I89" s="132"/>
      <c r="J89" s="190"/>
    </row>
    <row r="90" spans="2:10">
      <c r="B90" s="42" t="s">
        <v>849</v>
      </c>
      <c r="C90" s="96" t="s">
        <v>850</v>
      </c>
      <c r="D90" s="22" t="s">
        <v>125</v>
      </c>
      <c r="E90" s="132"/>
      <c r="F90" s="132"/>
      <c r="G90" s="132"/>
      <c r="H90" s="132"/>
      <c r="I90" s="132"/>
      <c r="J90" s="190"/>
    </row>
    <row r="91" spans="2:10">
      <c r="B91" s="42" t="s">
        <v>851</v>
      </c>
      <c r="C91" s="30" t="s">
        <v>852</v>
      </c>
      <c r="D91" s="22" t="s">
        <v>125</v>
      </c>
      <c r="E91" s="132"/>
      <c r="F91" s="132"/>
      <c r="G91" s="132"/>
      <c r="H91" s="132"/>
      <c r="I91" s="132"/>
      <c r="J91" s="190"/>
    </row>
    <row r="92" spans="2:10">
      <c r="B92" s="42" t="s">
        <v>853</v>
      </c>
      <c r="C92" s="96" t="s">
        <v>854</v>
      </c>
      <c r="D92" s="22" t="s">
        <v>125</v>
      </c>
      <c r="E92" s="132"/>
      <c r="F92" s="132"/>
      <c r="G92" s="132"/>
      <c r="H92" s="132"/>
      <c r="I92" s="132"/>
      <c r="J92" s="190"/>
    </row>
    <row r="93" spans="2:10">
      <c r="B93" s="42" t="s">
        <v>855</v>
      </c>
      <c r="C93" s="96" t="s">
        <v>856</v>
      </c>
      <c r="D93" s="22" t="s">
        <v>125</v>
      </c>
      <c r="E93" s="132"/>
      <c r="F93" s="132"/>
      <c r="G93" s="132"/>
      <c r="H93" s="132"/>
      <c r="I93" s="132"/>
      <c r="J93" s="190"/>
    </row>
    <row r="94" spans="2:10">
      <c r="B94" s="42" t="s">
        <v>857</v>
      </c>
      <c r="C94" s="96" t="s">
        <v>858</v>
      </c>
      <c r="D94" s="22" t="s">
        <v>125</v>
      </c>
      <c r="E94" s="132"/>
      <c r="F94" s="132"/>
      <c r="G94" s="132"/>
      <c r="H94" s="132"/>
      <c r="I94" s="132"/>
      <c r="J94" s="190"/>
    </row>
    <row r="95" spans="2:10">
      <c r="B95" s="42" t="s">
        <v>859</v>
      </c>
      <c r="C95" s="30" t="s">
        <v>860</v>
      </c>
      <c r="D95" s="22" t="s">
        <v>125</v>
      </c>
      <c r="E95" s="132"/>
      <c r="F95" s="132"/>
      <c r="G95" s="132"/>
      <c r="H95" s="132"/>
      <c r="I95" s="132"/>
      <c r="J95" s="190"/>
    </row>
    <row r="96" spans="2:10">
      <c r="B96" s="42" t="s">
        <v>861</v>
      </c>
      <c r="C96" s="30" t="s">
        <v>862</v>
      </c>
      <c r="D96" s="22" t="s">
        <v>125</v>
      </c>
      <c r="E96" s="132"/>
      <c r="F96" s="132"/>
      <c r="G96" s="132"/>
      <c r="H96" s="132"/>
      <c r="I96" s="132"/>
      <c r="J96" s="190"/>
    </row>
    <row r="97" spans="2:10">
      <c r="B97" s="42" t="s">
        <v>863</v>
      </c>
      <c r="C97" s="96" t="s">
        <v>864</v>
      </c>
      <c r="D97" s="22" t="s">
        <v>125</v>
      </c>
      <c r="E97" s="132"/>
      <c r="F97" s="132"/>
      <c r="G97" s="132"/>
      <c r="H97" s="132"/>
      <c r="I97" s="132"/>
      <c r="J97" s="190"/>
    </row>
    <row r="98" spans="2:10">
      <c r="B98" s="42" t="s">
        <v>865</v>
      </c>
      <c r="C98" s="96" t="s">
        <v>866</v>
      </c>
      <c r="D98" s="22" t="s">
        <v>125</v>
      </c>
      <c r="E98" s="132"/>
      <c r="F98" s="132"/>
      <c r="G98" s="132"/>
      <c r="H98" s="132"/>
      <c r="I98" s="132"/>
      <c r="J98" s="190"/>
    </row>
    <row r="99" spans="2:10">
      <c r="B99" s="42" t="s">
        <v>867</v>
      </c>
      <c r="C99" s="96" t="s">
        <v>868</v>
      </c>
      <c r="D99" s="22" t="s">
        <v>125</v>
      </c>
      <c r="E99" s="132"/>
      <c r="F99" s="132"/>
      <c r="G99" s="132"/>
      <c r="H99" s="132"/>
      <c r="I99" s="132"/>
      <c r="J99" s="190"/>
    </row>
    <row r="100" spans="2:10">
      <c r="B100" s="42" t="s">
        <v>869</v>
      </c>
      <c r="C100" s="30" t="s">
        <v>870</v>
      </c>
      <c r="D100" s="22" t="s">
        <v>125</v>
      </c>
      <c r="E100" s="132"/>
      <c r="F100" s="132"/>
      <c r="G100" s="132"/>
      <c r="H100" s="132"/>
      <c r="I100" s="132"/>
      <c r="J100" s="190"/>
    </row>
    <row r="101" spans="2:10">
      <c r="B101" s="43" t="s">
        <v>871</v>
      </c>
      <c r="C101" s="32" t="s">
        <v>872</v>
      </c>
      <c r="D101" s="33" t="s">
        <v>125</v>
      </c>
      <c r="E101" s="132"/>
      <c r="F101" s="132"/>
      <c r="G101" s="132"/>
      <c r="H101" s="132"/>
      <c r="I101" s="132"/>
      <c r="J101" s="190"/>
    </row>
    <row r="102" spans="2:10">
      <c r="B102" s="42" t="s">
        <v>155</v>
      </c>
      <c r="C102" s="143" t="s">
        <v>873</v>
      </c>
      <c r="D102" s="22"/>
      <c r="E102" s="132"/>
      <c r="F102" s="132"/>
      <c r="G102" s="132"/>
      <c r="H102" s="132"/>
      <c r="I102" s="132"/>
      <c r="J102" s="190"/>
    </row>
    <row r="103" spans="2:10" ht="14.5">
      <c r="B103" s="42" t="s">
        <v>874</v>
      </c>
      <c r="C103" s="30" t="s">
        <v>875</v>
      </c>
      <c r="D103" s="22" t="s">
        <v>125</v>
      </c>
      <c r="E103" s="132"/>
      <c r="F103" s="132"/>
      <c r="G103" s="132"/>
      <c r="H103" s="132"/>
      <c r="I103" s="132"/>
      <c r="J103" s="190"/>
    </row>
    <row r="104" spans="2:10" ht="14.5">
      <c r="B104" s="42" t="s">
        <v>876</v>
      </c>
      <c r="C104" s="30" t="s">
        <v>877</v>
      </c>
      <c r="D104" s="22" t="s">
        <v>125</v>
      </c>
      <c r="E104" s="132"/>
      <c r="F104" s="132"/>
      <c r="G104" s="132"/>
      <c r="H104" s="132"/>
      <c r="I104" s="132"/>
      <c r="J104" s="190"/>
    </row>
    <row r="105" spans="2:10" ht="14.5">
      <c r="B105" s="42" t="s">
        <v>878</v>
      </c>
      <c r="C105" s="30" t="s">
        <v>879</v>
      </c>
      <c r="D105" s="22" t="s">
        <v>125</v>
      </c>
      <c r="E105" s="132"/>
      <c r="F105" s="132"/>
      <c r="G105" s="132"/>
      <c r="H105" s="132"/>
      <c r="I105" s="132"/>
      <c r="J105" s="190"/>
    </row>
    <row r="106" spans="2:10" ht="14.5">
      <c r="B106" s="43" t="s">
        <v>880</v>
      </c>
      <c r="C106" s="32" t="s">
        <v>881</v>
      </c>
      <c r="D106" s="33" t="s">
        <v>125</v>
      </c>
      <c r="E106" s="132"/>
      <c r="F106" s="132"/>
      <c r="G106" s="132"/>
      <c r="H106" s="132"/>
      <c r="I106" s="132"/>
      <c r="J106" s="190"/>
    </row>
    <row r="107" spans="2:10">
      <c r="B107" s="42" t="s">
        <v>155</v>
      </c>
      <c r="C107" s="143" t="s">
        <v>882</v>
      </c>
      <c r="D107" s="22"/>
      <c r="E107" s="135"/>
      <c r="F107" s="135"/>
      <c r="G107" s="135"/>
      <c r="H107" s="135"/>
      <c r="I107" s="135"/>
      <c r="J107" s="190"/>
    </row>
    <row r="108" spans="2:10">
      <c r="B108" s="42" t="s">
        <v>883</v>
      </c>
      <c r="C108" s="30" t="s">
        <v>884</v>
      </c>
      <c r="D108" s="22" t="s">
        <v>125</v>
      </c>
      <c r="E108" s="132"/>
      <c r="F108" s="132"/>
      <c r="G108" s="132"/>
      <c r="H108" s="132"/>
      <c r="I108" s="132"/>
      <c r="J108" s="190"/>
    </row>
    <row r="109" spans="2:10">
      <c r="B109" s="42" t="s">
        <v>885</v>
      </c>
      <c r="C109" s="96" t="s">
        <v>886</v>
      </c>
      <c r="D109" s="22" t="s">
        <v>125</v>
      </c>
      <c r="E109" s="132"/>
      <c r="F109" s="132"/>
      <c r="G109" s="132"/>
      <c r="H109" s="132"/>
      <c r="I109" s="132"/>
      <c r="J109" s="190"/>
    </row>
    <row r="110" spans="2:10">
      <c r="B110" s="42" t="s">
        <v>887</v>
      </c>
      <c r="C110" s="30" t="s">
        <v>888</v>
      </c>
      <c r="D110" s="22" t="s">
        <v>125</v>
      </c>
      <c r="E110" s="132"/>
      <c r="F110" s="132"/>
      <c r="G110" s="132"/>
      <c r="H110" s="132"/>
      <c r="I110" s="132"/>
      <c r="J110" s="190"/>
    </row>
    <row r="111" spans="2:10">
      <c r="B111" s="42" t="s">
        <v>889</v>
      </c>
      <c r="C111" s="30" t="s">
        <v>890</v>
      </c>
      <c r="D111" s="22" t="s">
        <v>125</v>
      </c>
      <c r="E111" s="132"/>
      <c r="F111" s="132"/>
      <c r="G111" s="132"/>
      <c r="H111" s="132"/>
      <c r="I111" s="132"/>
      <c r="J111" s="190"/>
    </row>
    <row r="112" spans="2:10">
      <c r="B112" s="42" t="s">
        <v>891</v>
      </c>
      <c r="C112" s="96" t="s">
        <v>892</v>
      </c>
      <c r="D112" s="22" t="s">
        <v>125</v>
      </c>
      <c r="E112" s="132"/>
      <c r="F112" s="132"/>
      <c r="G112" s="132"/>
      <c r="H112" s="132"/>
      <c r="I112" s="132"/>
      <c r="J112" s="190"/>
    </row>
    <row r="113" spans="2:10">
      <c r="B113" s="42" t="s">
        <v>893</v>
      </c>
      <c r="C113" s="30" t="s">
        <v>894</v>
      </c>
      <c r="D113" s="22" t="s">
        <v>125</v>
      </c>
      <c r="E113" s="132"/>
      <c r="F113" s="132"/>
      <c r="G113" s="132"/>
      <c r="H113" s="132"/>
      <c r="I113" s="132"/>
      <c r="J113" s="190"/>
    </row>
    <row r="114" spans="2:10">
      <c r="B114" s="42" t="s">
        <v>895</v>
      </c>
      <c r="C114" s="30" t="s">
        <v>896</v>
      </c>
      <c r="D114" s="22" t="s">
        <v>125</v>
      </c>
      <c r="E114" s="132"/>
      <c r="F114" s="132"/>
      <c r="G114" s="132"/>
      <c r="H114" s="132"/>
      <c r="I114" s="132"/>
      <c r="J114" s="190"/>
    </row>
    <row r="115" spans="2:10">
      <c r="B115" s="24" t="s">
        <v>897</v>
      </c>
      <c r="C115" s="102" t="s">
        <v>898</v>
      </c>
      <c r="D115" s="25" t="s">
        <v>125</v>
      </c>
      <c r="E115" s="132"/>
      <c r="F115" s="132"/>
      <c r="G115" s="132"/>
      <c r="H115" s="132"/>
      <c r="I115" s="132"/>
      <c r="J115" s="190"/>
    </row>
    <row r="116" spans="2:10" s="144" customFormat="1">
      <c r="B116" s="145"/>
      <c r="C116" s="146"/>
      <c r="D116" s="146"/>
      <c r="E116" s="147"/>
      <c r="F116" s="147"/>
      <c r="G116" s="147"/>
      <c r="H116" s="147"/>
      <c r="I116" s="14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K88"/>
  <sheetViews>
    <sheetView showGridLines="0" zoomScale="90" zoomScaleNormal="90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E80" sqref="E80:I87"/>
    </sheetView>
  </sheetViews>
  <sheetFormatPr baseColWidth="10" defaultColWidth="11.453125" defaultRowHeight="14.5"/>
  <cols>
    <col min="1" max="2" width="11.453125" style="112"/>
    <col min="3" max="3" width="58.26953125" style="112" customWidth="1"/>
    <col min="4" max="4" width="11.453125" style="112"/>
    <col min="5" max="5" width="13.453125" style="51" bestFit="1" customWidth="1"/>
    <col min="6" max="6" width="14.81640625" style="51" bestFit="1" customWidth="1"/>
    <col min="7" max="7" width="13.453125" style="118" bestFit="1" customWidth="1"/>
    <col min="8" max="8" width="13.7265625" style="118" bestFit="1" customWidth="1"/>
    <col min="9" max="9" width="15" style="118" customWidth="1"/>
    <col min="10" max="11" width="13.54296875" style="118" customWidth="1"/>
    <col min="12" max="16384" width="11.453125" style="112"/>
  </cols>
  <sheetData>
    <row r="1" spans="2:11" customFormat="1">
      <c r="B1" s="12" t="s">
        <v>117</v>
      </c>
    </row>
    <row r="2" spans="2:11" ht="15.5">
      <c r="B2" s="52" t="s">
        <v>118</v>
      </c>
      <c r="C2" s="53"/>
      <c r="D2" s="28"/>
      <c r="E2" s="230" t="str">
        <f>+Indice!H25</f>
        <v>Costa Rica - Sociedades Públicas No Financieras</v>
      </c>
      <c r="F2" s="230"/>
      <c r="G2" s="230"/>
      <c r="H2" s="230"/>
      <c r="I2" s="230"/>
      <c r="J2" s="230"/>
      <c r="K2" s="230"/>
    </row>
    <row r="3" spans="2:11" ht="15.5">
      <c r="B3" s="52" t="s">
        <v>899</v>
      </c>
      <c r="C3" s="54"/>
      <c r="D3" s="22"/>
      <c r="E3" s="230" t="s">
        <v>189</v>
      </c>
      <c r="F3" s="230"/>
      <c r="G3" s="230"/>
      <c r="H3" s="230"/>
      <c r="I3" s="230"/>
      <c r="J3" s="230"/>
      <c r="K3" s="230"/>
    </row>
    <row r="4" spans="2:11" ht="15" customHeight="1">
      <c r="B4" s="19"/>
      <c r="C4" s="20"/>
      <c r="D4" s="21"/>
      <c r="E4" s="231" t="s">
        <v>121</v>
      </c>
      <c r="F4" s="232"/>
      <c r="G4" s="232"/>
      <c r="H4" s="232"/>
      <c r="I4" s="232"/>
      <c r="J4" s="232"/>
      <c r="K4" s="232"/>
    </row>
    <row r="5" spans="2:11" ht="15" customHeight="1">
      <c r="B5" s="244" t="s">
        <v>900</v>
      </c>
      <c r="C5" s="245"/>
      <c r="D5" s="22"/>
      <c r="E5" s="233"/>
      <c r="F5" s="234"/>
      <c r="G5" s="234"/>
      <c r="H5" s="234"/>
      <c r="I5" s="234"/>
      <c r="J5" s="234"/>
      <c r="K5" s="234"/>
    </row>
    <row r="6" spans="2:11" ht="14">
      <c r="B6" s="244"/>
      <c r="C6" s="245"/>
      <c r="D6" s="22"/>
      <c r="E6" s="23"/>
      <c r="F6" s="23"/>
      <c r="G6" s="23"/>
      <c r="H6" s="23"/>
      <c r="I6" s="23"/>
      <c r="J6" s="23"/>
      <c r="K6" s="23"/>
    </row>
    <row r="7" spans="2:11" ht="14">
      <c r="B7" s="103"/>
      <c r="C7" s="104"/>
      <c r="D7" s="22"/>
      <c r="E7" s="214">
        <v>2019</v>
      </c>
      <c r="F7" s="214">
        <f>+E7+1</f>
        <v>2020</v>
      </c>
      <c r="G7" s="214">
        <f t="shared" ref="G7:K7" si="0">+F7+1</f>
        <v>2021</v>
      </c>
      <c r="H7" s="214">
        <f t="shared" si="0"/>
        <v>2022</v>
      </c>
      <c r="I7" s="214">
        <f t="shared" si="0"/>
        <v>2023</v>
      </c>
      <c r="J7" s="214">
        <f t="shared" si="0"/>
        <v>2024</v>
      </c>
      <c r="K7" s="214">
        <f t="shared" si="0"/>
        <v>2025</v>
      </c>
    </row>
    <row r="8" spans="2:11" ht="14">
      <c r="B8" s="91" t="s">
        <v>901</v>
      </c>
      <c r="C8" s="119" t="s">
        <v>902</v>
      </c>
      <c r="D8" s="120" t="s">
        <v>125</v>
      </c>
      <c r="E8" s="189">
        <f t="shared" ref="E8:F8" si="1">E9+E24+E31+E41+E48+E55+E62+E69+E78</f>
        <v>0</v>
      </c>
      <c r="F8" s="189">
        <f t="shared" si="1"/>
        <v>0</v>
      </c>
      <c r="G8" s="189">
        <f>G9+G24+G31+G41+G48+G55+G62+G69+G78</f>
        <v>0</v>
      </c>
      <c r="H8" s="189">
        <f t="shared" ref="H8:J8" si="2">H9+H24+H31+H41+H48+H55+H62+H69+H78</f>
        <v>0</v>
      </c>
      <c r="I8" s="189">
        <f t="shared" si="2"/>
        <v>0</v>
      </c>
      <c r="J8" s="189">
        <f t="shared" si="2"/>
        <v>0</v>
      </c>
      <c r="K8" s="189">
        <f t="shared" ref="K8" si="3">K9+K24+K31+K41+K48+K55+K62+K69+K78</f>
        <v>0</v>
      </c>
    </row>
    <row r="9" spans="2:11" s="122" customFormat="1" ht="14">
      <c r="B9" s="40" t="s">
        <v>903</v>
      </c>
      <c r="C9" s="95" t="s">
        <v>904</v>
      </c>
      <c r="D9" s="28" t="s">
        <v>125</v>
      </c>
      <c r="E9" s="121">
        <f t="shared" ref="E9:F9" si="4">SUM(E10:E17)</f>
        <v>0</v>
      </c>
      <c r="F9" s="121">
        <f t="shared" si="4"/>
        <v>0</v>
      </c>
      <c r="G9" s="121">
        <f>SUM(G10:G17)</f>
        <v>0</v>
      </c>
      <c r="H9" s="121">
        <f t="shared" ref="H9:J9" si="5">SUM(H10:H17)</f>
        <v>0</v>
      </c>
      <c r="I9" s="121">
        <f t="shared" si="5"/>
        <v>0</v>
      </c>
      <c r="J9" s="121">
        <f t="shared" si="5"/>
        <v>0</v>
      </c>
      <c r="K9" s="121">
        <f t="shared" ref="K9" si="6">SUM(K10:K17)</f>
        <v>0</v>
      </c>
    </row>
    <row r="10" spans="2:11" ht="14">
      <c r="B10" s="42" t="s">
        <v>905</v>
      </c>
      <c r="C10" s="96" t="s">
        <v>906</v>
      </c>
      <c r="D10" s="110" t="s">
        <v>125</v>
      </c>
      <c r="E10" s="65"/>
      <c r="F10" s="65"/>
      <c r="G10" s="65"/>
      <c r="H10" s="65"/>
      <c r="I10" s="65"/>
      <c r="J10" s="65"/>
      <c r="K10" s="65"/>
    </row>
    <row r="11" spans="2:11" ht="14">
      <c r="B11" s="42" t="s">
        <v>907</v>
      </c>
      <c r="C11" s="96" t="s">
        <v>908</v>
      </c>
      <c r="D11" s="110" t="s">
        <v>125</v>
      </c>
      <c r="E11" s="65"/>
      <c r="F11" s="65"/>
      <c r="G11" s="65"/>
      <c r="H11" s="65"/>
      <c r="I11" s="65"/>
      <c r="J11" s="65"/>
      <c r="K11" s="65"/>
    </row>
    <row r="12" spans="2:11" ht="14">
      <c r="B12" s="42" t="s">
        <v>909</v>
      </c>
      <c r="C12" s="96" t="s">
        <v>910</v>
      </c>
      <c r="D12" s="110" t="s">
        <v>125</v>
      </c>
      <c r="E12" s="65"/>
      <c r="F12" s="65"/>
      <c r="G12" s="65"/>
      <c r="H12" s="65"/>
      <c r="I12" s="65"/>
      <c r="J12" s="65"/>
      <c r="K12" s="65"/>
    </row>
    <row r="13" spans="2:11" ht="14">
      <c r="B13" s="42" t="s">
        <v>911</v>
      </c>
      <c r="C13" s="96" t="s">
        <v>912</v>
      </c>
      <c r="D13" s="110" t="s">
        <v>125</v>
      </c>
      <c r="E13" s="65"/>
      <c r="F13" s="65"/>
      <c r="G13" s="65"/>
      <c r="H13" s="65"/>
      <c r="I13" s="65"/>
      <c r="J13" s="65"/>
      <c r="K13" s="65"/>
    </row>
    <row r="14" spans="2:11" ht="14">
      <c r="B14" s="42" t="s">
        <v>913</v>
      </c>
      <c r="C14" s="96" t="s">
        <v>914</v>
      </c>
      <c r="D14" s="110" t="s">
        <v>125</v>
      </c>
      <c r="E14" s="65"/>
      <c r="F14" s="65"/>
      <c r="G14" s="65"/>
      <c r="H14" s="65"/>
      <c r="I14" s="65"/>
      <c r="J14" s="65"/>
      <c r="K14" s="65"/>
    </row>
    <row r="15" spans="2:11" ht="14">
      <c r="B15" s="42" t="s">
        <v>915</v>
      </c>
      <c r="C15" s="96" t="s">
        <v>916</v>
      </c>
      <c r="D15" s="110" t="s">
        <v>125</v>
      </c>
      <c r="E15" s="65"/>
      <c r="F15" s="65"/>
      <c r="G15" s="65"/>
      <c r="H15" s="65"/>
      <c r="I15" s="65"/>
      <c r="J15" s="65"/>
      <c r="K15" s="65"/>
    </row>
    <row r="16" spans="2:11" ht="14">
      <c r="B16" s="42" t="s">
        <v>917</v>
      </c>
      <c r="C16" s="96" t="s">
        <v>918</v>
      </c>
      <c r="D16" s="110" t="s">
        <v>125</v>
      </c>
      <c r="E16" s="65"/>
      <c r="F16" s="65"/>
      <c r="G16" s="65"/>
      <c r="H16" s="65"/>
      <c r="I16" s="65"/>
      <c r="J16" s="65"/>
      <c r="K16" s="65"/>
    </row>
    <row r="17" spans="2:11" ht="14">
      <c r="B17" s="43" t="s">
        <v>919</v>
      </c>
      <c r="C17" s="123" t="s">
        <v>920</v>
      </c>
      <c r="D17" s="124" t="s">
        <v>125</v>
      </c>
      <c r="E17" s="65"/>
      <c r="F17" s="65"/>
      <c r="G17" s="65">
        <v>0</v>
      </c>
      <c r="H17" s="65"/>
      <c r="I17" s="65"/>
      <c r="J17" s="65"/>
      <c r="K17" s="65"/>
    </row>
    <row r="18" spans="2:11" s="122" customFormat="1" ht="14">
      <c r="B18" s="40" t="s">
        <v>921</v>
      </c>
      <c r="C18" s="95" t="s">
        <v>922</v>
      </c>
      <c r="D18" s="215" t="s">
        <v>125</v>
      </c>
      <c r="E18" s="216">
        <f t="shared" ref="E18:F18" si="7">SUM(E19:E23)</f>
        <v>0</v>
      </c>
      <c r="F18" s="216">
        <f t="shared" si="7"/>
        <v>0</v>
      </c>
      <c r="G18" s="216">
        <f>SUM(G19:G23)</f>
        <v>0</v>
      </c>
      <c r="H18" s="216">
        <f t="shared" ref="H18:J18" si="8">SUM(H19:H23)</f>
        <v>0</v>
      </c>
      <c r="I18" s="216">
        <f t="shared" si="8"/>
        <v>0</v>
      </c>
      <c r="J18" s="216">
        <f t="shared" si="8"/>
        <v>0</v>
      </c>
      <c r="K18" s="216">
        <f t="shared" ref="K18" si="9">SUM(K19:K23)</f>
        <v>0</v>
      </c>
    </row>
    <row r="19" spans="2:11" ht="14">
      <c r="B19" s="42" t="s">
        <v>923</v>
      </c>
      <c r="C19" s="96" t="s">
        <v>924</v>
      </c>
      <c r="D19" s="110" t="s">
        <v>125</v>
      </c>
      <c r="E19" s="65"/>
      <c r="F19" s="65"/>
      <c r="G19" s="65"/>
      <c r="H19" s="65"/>
      <c r="I19" s="65"/>
      <c r="J19" s="65"/>
      <c r="K19" s="65"/>
    </row>
    <row r="20" spans="2:11" ht="14">
      <c r="B20" s="42" t="s">
        <v>925</v>
      </c>
      <c r="C20" s="96" t="s">
        <v>926</v>
      </c>
      <c r="D20" s="110" t="s">
        <v>125</v>
      </c>
      <c r="E20" s="65"/>
      <c r="F20" s="65"/>
      <c r="G20" s="65"/>
      <c r="H20" s="65"/>
      <c r="I20" s="65"/>
      <c r="J20" s="65"/>
      <c r="K20" s="65"/>
    </row>
    <row r="21" spans="2:11" ht="14">
      <c r="B21" s="42" t="s">
        <v>927</v>
      </c>
      <c r="C21" s="96" t="s">
        <v>928</v>
      </c>
      <c r="D21" s="110" t="s">
        <v>125</v>
      </c>
      <c r="E21" s="65"/>
      <c r="F21" s="65"/>
      <c r="G21" s="65"/>
      <c r="H21" s="65"/>
      <c r="I21" s="65"/>
      <c r="J21" s="65"/>
      <c r="K21" s="65"/>
    </row>
    <row r="22" spans="2:11" ht="14">
      <c r="B22" s="42" t="s">
        <v>929</v>
      </c>
      <c r="C22" s="96" t="s">
        <v>930</v>
      </c>
      <c r="D22" s="110" t="s">
        <v>125</v>
      </c>
      <c r="E22" s="65"/>
      <c r="F22" s="65"/>
      <c r="G22" s="65"/>
      <c r="H22" s="65"/>
      <c r="I22" s="65"/>
      <c r="J22" s="65"/>
      <c r="K22" s="65"/>
    </row>
    <row r="23" spans="2:11" ht="14">
      <c r="B23" s="43" t="s">
        <v>931</v>
      </c>
      <c r="C23" s="100" t="s">
        <v>932</v>
      </c>
      <c r="D23" s="124" t="s">
        <v>125</v>
      </c>
      <c r="E23" s="69"/>
      <c r="F23" s="69"/>
      <c r="G23" s="69"/>
      <c r="H23" s="69"/>
      <c r="I23" s="69"/>
      <c r="J23" s="69"/>
      <c r="K23" s="69"/>
    </row>
    <row r="24" spans="2:11" s="122" customFormat="1" ht="14">
      <c r="B24" s="40" t="s">
        <v>933</v>
      </c>
      <c r="C24" s="95" t="s">
        <v>934</v>
      </c>
      <c r="D24" s="215" t="s">
        <v>125</v>
      </c>
      <c r="E24" s="121">
        <f t="shared" ref="E24:F24" si="10">SUM(E25:E30)</f>
        <v>0</v>
      </c>
      <c r="F24" s="121">
        <f t="shared" si="10"/>
        <v>0</v>
      </c>
      <c r="G24" s="121">
        <f>SUM(G25:G30)</f>
        <v>0</v>
      </c>
      <c r="H24" s="121">
        <f t="shared" ref="H24:J24" si="11">SUM(H25:H30)</f>
        <v>0</v>
      </c>
      <c r="I24" s="121">
        <f t="shared" si="11"/>
        <v>0</v>
      </c>
      <c r="J24" s="121">
        <f t="shared" si="11"/>
        <v>0</v>
      </c>
      <c r="K24" s="121">
        <f t="shared" ref="K24" si="12">SUM(K25:K30)</f>
        <v>0</v>
      </c>
    </row>
    <row r="25" spans="2:11" ht="14">
      <c r="B25" s="42" t="s">
        <v>935</v>
      </c>
      <c r="C25" s="96" t="s">
        <v>936</v>
      </c>
      <c r="D25" s="110" t="s">
        <v>125</v>
      </c>
      <c r="E25" s="65"/>
      <c r="F25" s="65"/>
      <c r="G25" s="65">
        <v>0</v>
      </c>
      <c r="H25" s="65"/>
      <c r="I25" s="65"/>
      <c r="J25" s="65"/>
      <c r="K25" s="65"/>
    </row>
    <row r="26" spans="2:11" ht="14">
      <c r="B26" s="42" t="s">
        <v>937</v>
      </c>
      <c r="C26" s="96" t="s">
        <v>938</v>
      </c>
      <c r="D26" s="110" t="s">
        <v>125</v>
      </c>
      <c r="E26" s="65"/>
      <c r="F26" s="65"/>
      <c r="G26" s="65"/>
      <c r="H26" s="65"/>
      <c r="I26" s="65"/>
      <c r="J26" s="65"/>
      <c r="K26" s="65"/>
    </row>
    <row r="27" spans="2:11" ht="14">
      <c r="B27" s="42" t="s">
        <v>939</v>
      </c>
      <c r="C27" s="96" t="s">
        <v>940</v>
      </c>
      <c r="D27" s="110" t="s">
        <v>125</v>
      </c>
      <c r="E27" s="65"/>
      <c r="F27" s="65"/>
      <c r="G27" s="65"/>
      <c r="H27" s="65"/>
      <c r="I27" s="65"/>
      <c r="J27" s="65"/>
      <c r="K27" s="65"/>
    </row>
    <row r="28" spans="2:11" ht="14">
      <c r="B28" s="42" t="s">
        <v>941</v>
      </c>
      <c r="C28" s="96" t="s">
        <v>942</v>
      </c>
      <c r="D28" s="110" t="s">
        <v>125</v>
      </c>
      <c r="E28" s="65"/>
      <c r="F28" s="65"/>
      <c r="G28" s="65"/>
      <c r="H28" s="65"/>
      <c r="I28" s="65"/>
      <c r="J28" s="65"/>
      <c r="K28" s="65"/>
    </row>
    <row r="29" spans="2:11" ht="14">
      <c r="B29" s="42" t="s">
        <v>943</v>
      </c>
      <c r="C29" s="96" t="s">
        <v>944</v>
      </c>
      <c r="D29" s="110" t="s">
        <v>125</v>
      </c>
      <c r="E29" s="65"/>
      <c r="F29" s="65"/>
      <c r="G29" s="65"/>
      <c r="H29" s="65"/>
      <c r="I29" s="65"/>
      <c r="J29" s="65"/>
      <c r="K29" s="65"/>
    </row>
    <row r="30" spans="2:11" ht="14">
      <c r="B30" s="43" t="s">
        <v>945</v>
      </c>
      <c r="C30" s="100" t="s">
        <v>946</v>
      </c>
      <c r="D30" s="124" t="s">
        <v>125</v>
      </c>
      <c r="E30" s="69"/>
      <c r="F30" s="69"/>
      <c r="G30" s="69"/>
      <c r="H30" s="69"/>
      <c r="I30" s="69"/>
      <c r="J30" s="69"/>
      <c r="K30" s="69"/>
    </row>
    <row r="31" spans="2:11" s="122" customFormat="1" ht="14">
      <c r="B31" s="40" t="s">
        <v>947</v>
      </c>
      <c r="C31" s="95" t="s">
        <v>948</v>
      </c>
      <c r="D31" s="215" t="s">
        <v>125</v>
      </c>
      <c r="E31" s="121">
        <f t="shared" ref="E31:F31" si="13">SUM(E32:E40)</f>
        <v>0</v>
      </c>
      <c r="F31" s="121">
        <f t="shared" si="13"/>
        <v>0</v>
      </c>
      <c r="G31" s="121">
        <f>SUM(G32:G40)</f>
        <v>0</v>
      </c>
      <c r="H31" s="121">
        <f t="shared" ref="H31:J31" si="14">SUM(H32:H40)</f>
        <v>0</v>
      </c>
      <c r="I31" s="121">
        <f t="shared" si="14"/>
        <v>0</v>
      </c>
      <c r="J31" s="121">
        <f t="shared" si="14"/>
        <v>0</v>
      </c>
      <c r="K31" s="121">
        <f t="shared" ref="K31" si="15">SUM(K32:K40)</f>
        <v>0</v>
      </c>
    </row>
    <row r="32" spans="2:11" ht="14">
      <c r="B32" s="42" t="s">
        <v>949</v>
      </c>
      <c r="C32" s="96" t="s">
        <v>950</v>
      </c>
      <c r="D32" s="110" t="s">
        <v>125</v>
      </c>
      <c r="E32" s="65"/>
      <c r="F32" s="65"/>
      <c r="G32" s="65"/>
      <c r="H32" s="65"/>
      <c r="I32" s="65"/>
      <c r="J32" s="65"/>
      <c r="K32" s="65"/>
    </row>
    <row r="33" spans="2:11" ht="14">
      <c r="B33" s="42" t="s">
        <v>951</v>
      </c>
      <c r="C33" s="96" t="s">
        <v>952</v>
      </c>
      <c r="D33" s="110" t="s">
        <v>125</v>
      </c>
      <c r="E33" s="65"/>
      <c r="F33" s="65"/>
      <c r="G33" s="65"/>
      <c r="H33" s="65"/>
      <c r="I33" s="65"/>
      <c r="J33" s="65"/>
      <c r="K33" s="65"/>
    </row>
    <row r="34" spans="2:11" ht="14">
      <c r="B34" s="42" t="s">
        <v>953</v>
      </c>
      <c r="C34" s="96" t="s">
        <v>954</v>
      </c>
      <c r="D34" s="110" t="s">
        <v>125</v>
      </c>
      <c r="E34" s="65"/>
      <c r="F34" s="65"/>
      <c r="G34" s="65"/>
      <c r="H34" s="65"/>
      <c r="I34" s="65"/>
      <c r="J34" s="65"/>
      <c r="K34" s="65"/>
    </row>
    <row r="35" spans="2:11" ht="14">
      <c r="B35" s="42" t="s">
        <v>955</v>
      </c>
      <c r="C35" s="96" t="s">
        <v>956</v>
      </c>
      <c r="D35" s="110" t="s">
        <v>125</v>
      </c>
      <c r="E35" s="65"/>
      <c r="F35" s="65"/>
      <c r="G35" s="65"/>
      <c r="H35" s="65"/>
      <c r="I35" s="65"/>
      <c r="J35" s="65"/>
      <c r="K35" s="65"/>
    </row>
    <row r="36" spans="2:11" ht="14">
      <c r="B36" s="42" t="s">
        <v>957</v>
      </c>
      <c r="C36" s="96" t="s">
        <v>958</v>
      </c>
      <c r="D36" s="110" t="s">
        <v>125</v>
      </c>
      <c r="E36" s="65"/>
      <c r="F36" s="65"/>
      <c r="G36" s="65"/>
      <c r="H36" s="65"/>
      <c r="I36" s="65"/>
      <c r="J36" s="65"/>
      <c r="K36" s="65"/>
    </row>
    <row r="37" spans="2:11" ht="14">
      <c r="B37" s="42" t="s">
        <v>959</v>
      </c>
      <c r="C37" s="96" t="s">
        <v>960</v>
      </c>
      <c r="D37" s="110" t="s">
        <v>125</v>
      </c>
      <c r="E37" s="65"/>
      <c r="F37" s="65"/>
      <c r="G37" s="65"/>
      <c r="H37" s="65"/>
      <c r="I37" s="65"/>
      <c r="J37" s="65"/>
      <c r="K37" s="65"/>
    </row>
    <row r="38" spans="2:11" ht="14">
      <c r="B38" s="42" t="s">
        <v>961</v>
      </c>
      <c r="C38" s="96" t="s">
        <v>962</v>
      </c>
      <c r="D38" s="110" t="s">
        <v>125</v>
      </c>
      <c r="E38" s="65"/>
      <c r="F38" s="65"/>
      <c r="G38" s="65"/>
      <c r="H38" s="65"/>
      <c r="I38" s="65"/>
      <c r="J38" s="65"/>
      <c r="K38" s="65"/>
    </row>
    <row r="39" spans="2:11" ht="14">
      <c r="B39" s="42" t="s">
        <v>963</v>
      </c>
      <c r="C39" s="96" t="s">
        <v>964</v>
      </c>
      <c r="D39" s="110" t="s">
        <v>125</v>
      </c>
      <c r="E39" s="65"/>
      <c r="F39" s="65"/>
      <c r="G39" s="65"/>
      <c r="H39" s="65"/>
      <c r="I39" s="65"/>
      <c r="J39" s="65"/>
      <c r="K39" s="65"/>
    </row>
    <row r="40" spans="2:11" ht="14">
      <c r="B40" s="43" t="s">
        <v>965</v>
      </c>
      <c r="C40" s="100" t="s">
        <v>966</v>
      </c>
      <c r="D40" s="124" t="s">
        <v>125</v>
      </c>
      <c r="E40" s="65"/>
      <c r="F40" s="65"/>
      <c r="G40" s="65"/>
      <c r="H40" s="65"/>
      <c r="I40" s="65"/>
      <c r="J40" s="65"/>
      <c r="K40" s="65"/>
    </row>
    <row r="41" spans="2:11" s="122" customFormat="1" ht="14">
      <c r="B41" s="40" t="s">
        <v>967</v>
      </c>
      <c r="C41" s="95" t="s">
        <v>968</v>
      </c>
      <c r="D41" s="215" t="s">
        <v>125</v>
      </c>
      <c r="E41" s="121">
        <f t="shared" ref="E41:F41" si="16">SUM(E42:E47)</f>
        <v>0</v>
      </c>
      <c r="F41" s="121">
        <f t="shared" si="16"/>
        <v>0</v>
      </c>
      <c r="G41" s="121">
        <f>SUM(G42:G47)</f>
        <v>0</v>
      </c>
      <c r="H41" s="121">
        <f t="shared" ref="H41:J41" si="17">SUM(H42:H47)</f>
        <v>0</v>
      </c>
      <c r="I41" s="121">
        <f t="shared" si="17"/>
        <v>0</v>
      </c>
      <c r="J41" s="121">
        <f t="shared" si="17"/>
        <v>0</v>
      </c>
      <c r="K41" s="121">
        <f t="shared" ref="K41" si="18">SUM(K42:K47)</f>
        <v>0</v>
      </c>
    </row>
    <row r="42" spans="2:11" ht="14">
      <c r="B42" s="42" t="s">
        <v>969</v>
      </c>
      <c r="C42" s="96" t="s">
        <v>970</v>
      </c>
      <c r="D42" s="110" t="s">
        <v>125</v>
      </c>
      <c r="E42" s="65"/>
      <c r="F42" s="65"/>
      <c r="G42" s="65"/>
      <c r="H42" s="65"/>
      <c r="I42" s="65"/>
      <c r="J42" s="65"/>
      <c r="K42" s="65"/>
    </row>
    <row r="43" spans="2:11" ht="14">
      <c r="B43" s="42" t="s">
        <v>971</v>
      </c>
      <c r="C43" s="96" t="s">
        <v>972</v>
      </c>
      <c r="D43" s="110" t="s">
        <v>125</v>
      </c>
      <c r="E43" s="65"/>
      <c r="F43" s="65"/>
      <c r="G43" s="65"/>
      <c r="H43" s="65"/>
      <c r="I43" s="65"/>
      <c r="J43" s="65"/>
      <c r="K43" s="65"/>
    </row>
    <row r="44" spans="2:11" ht="14">
      <c r="B44" s="42" t="s">
        <v>973</v>
      </c>
      <c r="C44" s="96" t="s">
        <v>974</v>
      </c>
      <c r="D44" s="110" t="s">
        <v>125</v>
      </c>
      <c r="E44" s="65"/>
      <c r="F44" s="65"/>
      <c r="G44" s="65"/>
      <c r="H44" s="65"/>
      <c r="I44" s="65"/>
      <c r="J44" s="65"/>
      <c r="K44" s="65"/>
    </row>
    <row r="45" spans="2:11" ht="14">
      <c r="B45" s="42" t="s">
        <v>975</v>
      </c>
      <c r="C45" s="96" t="s">
        <v>976</v>
      </c>
      <c r="D45" s="110" t="s">
        <v>125</v>
      </c>
      <c r="E45" s="65"/>
      <c r="F45" s="65"/>
      <c r="G45" s="65"/>
      <c r="H45" s="65"/>
      <c r="I45" s="65"/>
      <c r="J45" s="65"/>
      <c r="K45" s="65"/>
    </row>
    <row r="46" spans="2:11" ht="14">
      <c r="B46" s="42" t="s">
        <v>977</v>
      </c>
      <c r="C46" s="96" t="s">
        <v>978</v>
      </c>
      <c r="D46" s="110" t="s">
        <v>125</v>
      </c>
      <c r="E46" s="65"/>
      <c r="F46" s="65"/>
      <c r="G46" s="65"/>
      <c r="H46" s="65"/>
      <c r="I46" s="65"/>
      <c r="J46" s="65"/>
      <c r="K46" s="65"/>
    </row>
    <row r="47" spans="2:11" ht="14">
      <c r="B47" s="43" t="s">
        <v>979</v>
      </c>
      <c r="C47" s="100" t="s">
        <v>980</v>
      </c>
      <c r="D47" s="124" t="s">
        <v>125</v>
      </c>
      <c r="E47" s="65"/>
      <c r="F47" s="65"/>
      <c r="G47" s="65"/>
      <c r="H47" s="65"/>
      <c r="I47" s="65"/>
      <c r="J47" s="65"/>
      <c r="K47" s="65"/>
    </row>
    <row r="48" spans="2:11" s="122" customFormat="1" ht="14">
      <c r="B48" s="40" t="s">
        <v>981</v>
      </c>
      <c r="C48" s="95" t="s">
        <v>982</v>
      </c>
      <c r="D48" s="215" t="s">
        <v>125</v>
      </c>
      <c r="E48" s="121">
        <f t="shared" ref="E48:F48" si="19">SUM(E49:E54)</f>
        <v>0</v>
      </c>
      <c r="F48" s="121">
        <f t="shared" si="19"/>
        <v>0</v>
      </c>
      <c r="G48" s="121">
        <f>SUM(G49:G54)</f>
        <v>0</v>
      </c>
      <c r="H48" s="121">
        <f t="shared" ref="H48:J48" si="20">SUM(H49:H54)</f>
        <v>0</v>
      </c>
      <c r="I48" s="121">
        <f t="shared" si="20"/>
        <v>0</v>
      </c>
      <c r="J48" s="121">
        <f t="shared" si="20"/>
        <v>0</v>
      </c>
      <c r="K48" s="121">
        <f t="shared" ref="K48" si="21">SUM(K49:K54)</f>
        <v>0</v>
      </c>
    </row>
    <row r="49" spans="2:11" ht="14">
      <c r="B49" s="42" t="s">
        <v>983</v>
      </c>
      <c r="C49" s="96" t="s">
        <v>984</v>
      </c>
      <c r="D49" s="110" t="s">
        <v>125</v>
      </c>
      <c r="E49" s="65"/>
      <c r="F49" s="65"/>
      <c r="G49" s="65"/>
      <c r="H49" s="65"/>
      <c r="I49" s="65"/>
      <c r="J49" s="65"/>
      <c r="K49" s="65"/>
    </row>
    <row r="50" spans="2:11" ht="14">
      <c r="B50" s="42" t="s">
        <v>985</v>
      </c>
      <c r="C50" s="96" t="s">
        <v>986</v>
      </c>
      <c r="D50" s="110" t="s">
        <v>125</v>
      </c>
      <c r="E50" s="65"/>
      <c r="F50" s="65"/>
      <c r="G50" s="65"/>
      <c r="H50" s="65"/>
      <c r="I50" s="65"/>
      <c r="J50" s="65"/>
      <c r="K50" s="65"/>
    </row>
    <row r="51" spans="2:11" ht="14">
      <c r="B51" s="42" t="s">
        <v>987</v>
      </c>
      <c r="C51" s="96" t="s">
        <v>988</v>
      </c>
      <c r="D51" s="110" t="s">
        <v>125</v>
      </c>
      <c r="E51" s="65"/>
      <c r="F51" s="65"/>
      <c r="G51" s="65"/>
      <c r="H51" s="65"/>
      <c r="I51" s="65"/>
      <c r="J51" s="65"/>
      <c r="K51" s="65"/>
    </row>
    <row r="52" spans="2:11" ht="14">
      <c r="B52" s="42" t="s">
        <v>989</v>
      </c>
      <c r="C52" s="96" t="s">
        <v>990</v>
      </c>
      <c r="D52" s="110" t="s">
        <v>125</v>
      </c>
      <c r="E52" s="65"/>
      <c r="F52" s="65"/>
      <c r="G52" s="65"/>
      <c r="H52" s="65"/>
      <c r="I52" s="65"/>
      <c r="J52" s="65"/>
      <c r="K52" s="65"/>
    </row>
    <row r="53" spans="2:11" ht="14">
      <c r="B53" s="42" t="s">
        <v>991</v>
      </c>
      <c r="C53" s="96" t="s">
        <v>992</v>
      </c>
      <c r="D53" s="110" t="s">
        <v>125</v>
      </c>
      <c r="E53" s="65"/>
      <c r="F53" s="65"/>
      <c r="G53" s="65"/>
      <c r="H53" s="65"/>
      <c r="I53" s="65"/>
      <c r="J53" s="65"/>
      <c r="K53" s="65"/>
    </row>
    <row r="54" spans="2:11" ht="14">
      <c r="B54" s="43" t="s">
        <v>993</v>
      </c>
      <c r="C54" s="100" t="s">
        <v>994</v>
      </c>
      <c r="D54" s="124" t="s">
        <v>125</v>
      </c>
      <c r="E54" s="65"/>
      <c r="F54" s="65"/>
      <c r="G54" s="65"/>
      <c r="H54" s="65"/>
      <c r="I54" s="65"/>
      <c r="J54" s="65"/>
      <c r="K54" s="65"/>
    </row>
    <row r="55" spans="2:11" s="122" customFormat="1" ht="14">
      <c r="B55" s="40" t="s">
        <v>995</v>
      </c>
      <c r="C55" s="95" t="s">
        <v>996</v>
      </c>
      <c r="D55" s="215" t="s">
        <v>125</v>
      </c>
      <c r="E55" s="121">
        <f t="shared" ref="E55:F55" si="22">SUM(E56:E61)</f>
        <v>0</v>
      </c>
      <c r="F55" s="121">
        <f t="shared" si="22"/>
        <v>0</v>
      </c>
      <c r="G55" s="121">
        <f>SUM(G56:G61)</f>
        <v>0</v>
      </c>
      <c r="H55" s="121">
        <f t="shared" ref="H55:J55" si="23">SUM(H56:H61)</f>
        <v>0</v>
      </c>
      <c r="I55" s="121">
        <f t="shared" si="23"/>
        <v>0</v>
      </c>
      <c r="J55" s="121">
        <f t="shared" si="23"/>
        <v>0</v>
      </c>
      <c r="K55" s="121">
        <f t="shared" ref="K55" si="24">SUM(K56:K61)</f>
        <v>0</v>
      </c>
    </row>
    <row r="56" spans="2:11" ht="14">
      <c r="B56" s="42" t="s">
        <v>997</v>
      </c>
      <c r="C56" s="96" t="s">
        <v>998</v>
      </c>
      <c r="D56" s="110" t="s">
        <v>125</v>
      </c>
      <c r="E56" s="65"/>
      <c r="F56" s="65"/>
      <c r="G56" s="65"/>
      <c r="H56" s="65"/>
      <c r="I56" s="65"/>
      <c r="J56" s="65"/>
      <c r="K56" s="65"/>
    </row>
    <row r="57" spans="2:11" ht="14">
      <c r="B57" s="42" t="s">
        <v>999</v>
      </c>
      <c r="C57" s="96" t="s">
        <v>1000</v>
      </c>
      <c r="D57" s="110" t="s">
        <v>125</v>
      </c>
      <c r="E57" s="65"/>
      <c r="F57" s="65"/>
      <c r="G57" s="65"/>
      <c r="H57" s="65"/>
      <c r="I57" s="65"/>
      <c r="J57" s="65"/>
      <c r="K57" s="65"/>
    </row>
    <row r="58" spans="2:11" ht="14">
      <c r="B58" s="42" t="s">
        <v>1001</v>
      </c>
      <c r="C58" s="96" t="s">
        <v>1002</v>
      </c>
      <c r="D58" s="110" t="s">
        <v>125</v>
      </c>
      <c r="E58" s="65"/>
      <c r="F58" s="65"/>
      <c r="G58" s="65"/>
      <c r="H58" s="65"/>
      <c r="I58" s="65"/>
      <c r="J58" s="65"/>
      <c r="K58" s="65"/>
    </row>
    <row r="59" spans="2:11" ht="14">
      <c r="B59" s="42" t="s">
        <v>1003</v>
      </c>
      <c r="C59" s="96" t="s">
        <v>1004</v>
      </c>
      <c r="D59" s="110" t="s">
        <v>125</v>
      </c>
      <c r="E59" s="65"/>
      <c r="F59" s="65"/>
      <c r="G59" s="65"/>
      <c r="H59" s="65"/>
      <c r="I59" s="65"/>
      <c r="J59" s="65"/>
      <c r="K59" s="65"/>
    </row>
    <row r="60" spans="2:11" ht="14">
      <c r="B60" s="42" t="s">
        <v>1005</v>
      </c>
      <c r="C60" s="96" t="s">
        <v>1006</v>
      </c>
      <c r="D60" s="110" t="s">
        <v>125</v>
      </c>
      <c r="E60" s="65"/>
      <c r="F60" s="65"/>
      <c r="G60" s="65"/>
      <c r="H60" s="65"/>
      <c r="I60" s="65"/>
      <c r="J60" s="65"/>
      <c r="K60" s="65"/>
    </row>
    <row r="61" spans="2:11" ht="14">
      <c r="B61" s="43" t="s">
        <v>1007</v>
      </c>
      <c r="C61" s="100" t="s">
        <v>1008</v>
      </c>
      <c r="D61" s="124" t="s">
        <v>125</v>
      </c>
      <c r="E61" s="65"/>
      <c r="F61" s="65"/>
      <c r="G61" s="65"/>
      <c r="H61" s="65"/>
      <c r="I61" s="65"/>
      <c r="J61" s="65"/>
      <c r="K61" s="65"/>
    </row>
    <row r="62" spans="2:11" s="122" customFormat="1" ht="14">
      <c r="B62" s="40" t="s">
        <v>1009</v>
      </c>
      <c r="C62" s="95" t="s">
        <v>1010</v>
      </c>
      <c r="D62" s="215" t="s">
        <v>125</v>
      </c>
      <c r="E62" s="121">
        <f t="shared" ref="E62:F62" si="25">SUM(E63:E68)</f>
        <v>0</v>
      </c>
      <c r="F62" s="121">
        <f t="shared" si="25"/>
        <v>0</v>
      </c>
      <c r="G62" s="121">
        <f>SUM(G63:G68)</f>
        <v>0</v>
      </c>
      <c r="H62" s="121">
        <f t="shared" ref="H62:J62" si="26">SUM(H63:H68)</f>
        <v>0</v>
      </c>
      <c r="I62" s="121">
        <f t="shared" si="26"/>
        <v>0</v>
      </c>
      <c r="J62" s="121">
        <f t="shared" si="26"/>
        <v>0</v>
      </c>
      <c r="K62" s="121">
        <f t="shared" ref="K62" si="27">SUM(K63:K68)</f>
        <v>0</v>
      </c>
    </row>
    <row r="63" spans="2:11" ht="14">
      <c r="B63" s="42" t="s">
        <v>1011</v>
      </c>
      <c r="C63" s="96" t="s">
        <v>1012</v>
      </c>
      <c r="D63" s="110" t="s">
        <v>125</v>
      </c>
      <c r="E63" s="65"/>
      <c r="F63" s="65"/>
      <c r="G63" s="65"/>
      <c r="H63" s="65"/>
      <c r="I63" s="65"/>
      <c r="J63" s="65"/>
      <c r="K63" s="65"/>
    </row>
    <row r="64" spans="2:11" ht="14">
      <c r="B64" s="42" t="s">
        <v>1013</v>
      </c>
      <c r="C64" s="96" t="s">
        <v>1014</v>
      </c>
      <c r="D64" s="110" t="s">
        <v>125</v>
      </c>
      <c r="E64" s="65"/>
      <c r="F64" s="65"/>
      <c r="G64" s="65"/>
      <c r="H64" s="65"/>
      <c r="I64" s="65"/>
      <c r="J64" s="65"/>
      <c r="K64" s="65"/>
    </row>
    <row r="65" spans="2:11" ht="14">
      <c r="B65" s="42" t="s">
        <v>1015</v>
      </c>
      <c r="C65" s="96" t="s">
        <v>1016</v>
      </c>
      <c r="D65" s="110" t="s">
        <v>125</v>
      </c>
      <c r="E65" s="65"/>
      <c r="F65" s="65"/>
      <c r="G65" s="65"/>
      <c r="H65" s="65"/>
      <c r="I65" s="65"/>
      <c r="J65" s="65"/>
      <c r="K65" s="65"/>
    </row>
    <row r="66" spans="2:11" ht="14">
      <c r="B66" s="42" t="s">
        <v>1017</v>
      </c>
      <c r="C66" s="96" t="s">
        <v>1018</v>
      </c>
      <c r="D66" s="110" t="s">
        <v>125</v>
      </c>
      <c r="E66" s="65"/>
      <c r="F66" s="65"/>
      <c r="G66" s="65"/>
      <c r="H66" s="65"/>
      <c r="I66" s="65"/>
      <c r="J66" s="65"/>
      <c r="K66" s="65"/>
    </row>
    <row r="67" spans="2:11" ht="14">
      <c r="B67" s="42" t="s">
        <v>1019</v>
      </c>
      <c r="C67" s="96" t="s">
        <v>1020</v>
      </c>
      <c r="D67" s="110" t="s">
        <v>125</v>
      </c>
      <c r="E67" s="65"/>
      <c r="F67" s="65"/>
      <c r="G67" s="65"/>
      <c r="H67" s="65"/>
      <c r="I67" s="65"/>
      <c r="J67" s="65"/>
      <c r="K67" s="65"/>
    </row>
    <row r="68" spans="2:11" ht="14">
      <c r="B68" s="43" t="s">
        <v>1021</v>
      </c>
      <c r="C68" s="100" t="s">
        <v>1022</v>
      </c>
      <c r="D68" s="124" t="s">
        <v>125</v>
      </c>
      <c r="E68" s="65"/>
      <c r="F68" s="65"/>
      <c r="G68" s="65"/>
      <c r="H68" s="65"/>
      <c r="I68" s="65"/>
      <c r="J68" s="65"/>
      <c r="K68" s="65"/>
    </row>
    <row r="69" spans="2:11" s="122" customFormat="1" ht="14">
      <c r="B69" s="40" t="s">
        <v>1023</v>
      </c>
      <c r="C69" s="95" t="s">
        <v>1024</v>
      </c>
      <c r="D69" s="215" t="s">
        <v>125</v>
      </c>
      <c r="E69" s="121">
        <f t="shared" ref="E69:F69" si="28">SUM(E70:E77)</f>
        <v>0</v>
      </c>
      <c r="F69" s="121">
        <f t="shared" si="28"/>
        <v>0</v>
      </c>
      <c r="G69" s="121">
        <f>SUM(G70:G77)</f>
        <v>0</v>
      </c>
      <c r="H69" s="121">
        <f t="shared" ref="H69:J69" si="29">SUM(H70:H77)</f>
        <v>0</v>
      </c>
      <c r="I69" s="121">
        <f t="shared" si="29"/>
        <v>0</v>
      </c>
      <c r="J69" s="121">
        <f t="shared" si="29"/>
        <v>0</v>
      </c>
      <c r="K69" s="121">
        <f t="shared" ref="K69" si="30">SUM(K70:K77)</f>
        <v>0</v>
      </c>
    </row>
    <row r="70" spans="2:11" ht="14">
      <c r="B70" s="42" t="s">
        <v>1025</v>
      </c>
      <c r="C70" s="96" t="s">
        <v>1026</v>
      </c>
      <c r="D70" s="110" t="s">
        <v>125</v>
      </c>
      <c r="E70" s="65"/>
      <c r="F70" s="65"/>
      <c r="G70" s="65"/>
      <c r="H70" s="65"/>
      <c r="I70" s="65"/>
      <c r="J70" s="65"/>
      <c r="K70" s="65"/>
    </row>
    <row r="71" spans="2:11" ht="14">
      <c r="B71" s="42" t="s">
        <v>1027</v>
      </c>
      <c r="C71" s="96" t="s">
        <v>1028</v>
      </c>
      <c r="D71" s="110" t="s">
        <v>125</v>
      </c>
      <c r="E71" s="65"/>
      <c r="F71" s="65"/>
      <c r="G71" s="65"/>
      <c r="H71" s="65"/>
      <c r="I71" s="65"/>
      <c r="J71" s="65"/>
      <c r="K71" s="65"/>
    </row>
    <row r="72" spans="2:11" ht="14">
      <c r="B72" s="42" t="s">
        <v>1029</v>
      </c>
      <c r="C72" s="96" t="s">
        <v>1030</v>
      </c>
      <c r="D72" s="110" t="s">
        <v>125</v>
      </c>
      <c r="E72" s="65"/>
      <c r="F72" s="65"/>
      <c r="G72" s="65"/>
      <c r="H72" s="65"/>
      <c r="I72" s="65"/>
      <c r="J72" s="65"/>
      <c r="K72" s="65"/>
    </row>
    <row r="73" spans="2:11" ht="14">
      <c r="B73" s="42" t="s">
        <v>1031</v>
      </c>
      <c r="C73" s="96" t="s">
        <v>1032</v>
      </c>
      <c r="D73" s="110" t="s">
        <v>125</v>
      </c>
      <c r="E73" s="65"/>
      <c r="F73" s="65"/>
      <c r="G73" s="65"/>
      <c r="H73" s="65"/>
      <c r="I73" s="65"/>
      <c r="J73" s="65"/>
      <c r="K73" s="65"/>
    </row>
    <row r="74" spans="2:11" ht="14">
      <c r="B74" s="42" t="s">
        <v>1033</v>
      </c>
      <c r="C74" s="96" t="s">
        <v>1034</v>
      </c>
      <c r="D74" s="110" t="s">
        <v>125</v>
      </c>
      <c r="E74" s="65"/>
      <c r="F74" s="65"/>
      <c r="G74" s="65"/>
      <c r="H74" s="65"/>
      <c r="I74" s="65"/>
      <c r="J74" s="65"/>
      <c r="K74" s="65"/>
    </row>
    <row r="75" spans="2:11" ht="14">
      <c r="B75" s="42" t="s">
        <v>1035</v>
      </c>
      <c r="C75" s="96" t="s">
        <v>1036</v>
      </c>
      <c r="D75" s="110" t="s">
        <v>125</v>
      </c>
      <c r="E75" s="65"/>
      <c r="F75" s="65"/>
      <c r="G75" s="65"/>
      <c r="H75" s="65"/>
      <c r="I75" s="65"/>
      <c r="J75" s="65"/>
      <c r="K75" s="65"/>
    </row>
    <row r="76" spans="2:11" ht="14">
      <c r="B76" s="42" t="s">
        <v>1037</v>
      </c>
      <c r="C76" s="96" t="s">
        <v>1038</v>
      </c>
      <c r="D76" s="110" t="s">
        <v>125</v>
      </c>
      <c r="E76" s="65"/>
      <c r="F76" s="65"/>
      <c r="G76" s="65"/>
      <c r="H76" s="65"/>
      <c r="I76" s="65"/>
      <c r="J76" s="65"/>
      <c r="K76" s="65"/>
    </row>
    <row r="77" spans="2:11" ht="14">
      <c r="B77" s="43" t="s">
        <v>1039</v>
      </c>
      <c r="C77" s="100" t="s">
        <v>1040</v>
      </c>
      <c r="D77" s="124" t="s">
        <v>125</v>
      </c>
      <c r="E77" s="65"/>
      <c r="F77" s="65"/>
      <c r="G77" s="65"/>
      <c r="H77" s="65"/>
      <c r="I77" s="65"/>
      <c r="J77" s="65"/>
      <c r="K77" s="65"/>
    </row>
    <row r="78" spans="2:11" s="122" customFormat="1" ht="14">
      <c r="B78" s="40" t="s">
        <v>1041</v>
      </c>
      <c r="C78" s="95" t="s">
        <v>1042</v>
      </c>
      <c r="D78" s="215" t="s">
        <v>125</v>
      </c>
      <c r="E78" s="121">
        <f t="shared" ref="E78:F78" si="31">SUM(E80:E87)</f>
        <v>0</v>
      </c>
      <c r="F78" s="121">
        <f t="shared" si="31"/>
        <v>0</v>
      </c>
      <c r="G78" s="121">
        <f>SUM(G80:G87)</f>
        <v>0</v>
      </c>
      <c r="H78" s="121">
        <f t="shared" ref="H78:J78" si="32">SUM(H80:H87)</f>
        <v>0</v>
      </c>
      <c r="I78" s="121">
        <f t="shared" si="32"/>
        <v>0</v>
      </c>
      <c r="J78" s="121">
        <f t="shared" si="32"/>
        <v>0</v>
      </c>
      <c r="K78" s="121">
        <f>SUM(K80:K87)</f>
        <v>0</v>
      </c>
    </row>
    <row r="79" spans="2:11" ht="14">
      <c r="B79" s="42" t="s">
        <v>1043</v>
      </c>
      <c r="C79" s="96" t="s">
        <v>1044</v>
      </c>
      <c r="D79" s="110" t="s">
        <v>125</v>
      </c>
      <c r="E79" s="65"/>
      <c r="F79" s="65"/>
      <c r="G79" s="65"/>
      <c r="H79" s="65"/>
      <c r="I79" s="65"/>
      <c r="J79" s="65"/>
      <c r="K79" s="65"/>
    </row>
    <row r="80" spans="2:11" ht="14">
      <c r="B80" s="42" t="s">
        <v>1045</v>
      </c>
      <c r="C80" s="96" t="s">
        <v>1046</v>
      </c>
      <c r="D80" s="110" t="s">
        <v>125</v>
      </c>
      <c r="E80" s="65"/>
      <c r="F80" s="65"/>
      <c r="G80" s="65"/>
      <c r="H80" s="65"/>
      <c r="I80" s="65"/>
      <c r="J80" s="65"/>
      <c r="K80" s="65"/>
    </row>
    <row r="81" spans="2:11" ht="14">
      <c r="B81" s="42" t="s">
        <v>1047</v>
      </c>
      <c r="C81" s="96" t="s">
        <v>1048</v>
      </c>
      <c r="D81" s="110" t="s">
        <v>125</v>
      </c>
      <c r="E81" s="65"/>
      <c r="F81" s="65"/>
      <c r="G81" s="65"/>
      <c r="H81" s="65"/>
      <c r="I81" s="65"/>
      <c r="J81" s="65"/>
      <c r="K81" s="65"/>
    </row>
    <row r="82" spans="2:11" ht="14">
      <c r="B82" s="42" t="s">
        <v>1049</v>
      </c>
      <c r="C82" s="96" t="s">
        <v>1050</v>
      </c>
      <c r="D82" s="110" t="s">
        <v>125</v>
      </c>
      <c r="E82" s="65"/>
      <c r="F82" s="65"/>
      <c r="G82" s="65"/>
      <c r="H82" s="65"/>
      <c r="I82" s="65"/>
      <c r="J82" s="65"/>
      <c r="K82" s="65"/>
    </row>
    <row r="83" spans="2:11" ht="14">
      <c r="B83" s="42" t="s">
        <v>1051</v>
      </c>
      <c r="C83" s="96" t="s">
        <v>1052</v>
      </c>
      <c r="D83" s="110" t="s">
        <v>125</v>
      </c>
      <c r="E83" s="65"/>
      <c r="F83" s="65"/>
      <c r="G83" s="65"/>
      <c r="H83" s="65"/>
      <c r="I83" s="65"/>
      <c r="J83" s="65"/>
      <c r="K83" s="65"/>
    </row>
    <row r="84" spans="2:11" ht="14">
      <c r="B84" s="42" t="s">
        <v>1053</v>
      </c>
      <c r="C84" s="96" t="s">
        <v>1054</v>
      </c>
      <c r="D84" s="110" t="s">
        <v>125</v>
      </c>
      <c r="E84" s="65"/>
      <c r="F84" s="65"/>
      <c r="G84" s="65"/>
      <c r="H84" s="65"/>
      <c r="I84" s="65"/>
      <c r="J84" s="65"/>
      <c r="K84" s="65"/>
    </row>
    <row r="85" spans="2:11" ht="14">
      <c r="B85" s="42" t="s">
        <v>1055</v>
      </c>
      <c r="C85" s="96" t="s">
        <v>1056</v>
      </c>
      <c r="D85" s="110" t="s">
        <v>125</v>
      </c>
      <c r="E85" s="65"/>
      <c r="F85" s="65"/>
      <c r="G85" s="65"/>
      <c r="H85" s="65"/>
      <c r="I85" s="65"/>
      <c r="J85" s="65"/>
      <c r="K85" s="65"/>
    </row>
    <row r="86" spans="2:11" ht="14">
      <c r="B86" s="42" t="s">
        <v>1057</v>
      </c>
      <c r="C86" s="96" t="s">
        <v>1058</v>
      </c>
      <c r="D86" s="110" t="s">
        <v>125</v>
      </c>
      <c r="E86" s="65"/>
      <c r="F86" s="65"/>
      <c r="G86" s="65"/>
      <c r="H86" s="65"/>
      <c r="I86" s="65"/>
      <c r="J86" s="65"/>
      <c r="K86" s="65"/>
    </row>
    <row r="87" spans="2:11" ht="14">
      <c r="B87" s="42" t="s">
        <v>1059</v>
      </c>
      <c r="C87" s="96" t="s">
        <v>1060</v>
      </c>
      <c r="D87" s="111" t="s">
        <v>125</v>
      </c>
      <c r="E87" s="65"/>
      <c r="F87" s="65"/>
      <c r="G87" s="65"/>
      <c r="H87" s="65"/>
      <c r="I87" s="65"/>
      <c r="J87" s="65"/>
      <c r="K87" s="65"/>
    </row>
    <row r="88" spans="2:11" ht="14">
      <c r="B88" s="125" t="s">
        <v>1061</v>
      </c>
      <c r="C88" s="126" t="s">
        <v>1062</v>
      </c>
      <c r="D88" s="126" t="s">
        <v>125</v>
      </c>
      <c r="E88" s="65">
        <f>'Estado I'!E31-'Erogación funciones de Gobierno'!E8</f>
        <v>4938720.9715688443</v>
      </c>
      <c r="F88" s="65">
        <f>'Estado I'!F31-'Erogación funciones de Gobierno'!F8</f>
        <v>3247863.7793804999</v>
      </c>
      <c r="G88" s="65">
        <f>'Estado I'!G31-'Erogación funciones de Gobierno'!G8</f>
        <v>3807004.6185609191</v>
      </c>
      <c r="H88" s="65">
        <f>'Estado I'!H31-'Erogación funciones de Gobierno'!H8</f>
        <v>4473170.0492781987</v>
      </c>
      <c r="I88" s="65">
        <f>'Estado I'!I31-'Erogación funciones de Gobierno'!I8</f>
        <v>4161305.6246249606</v>
      </c>
      <c r="J88" s="65">
        <f>'Estado I'!J31-'Erogación funciones de Gobierno'!J8</f>
        <v>0</v>
      </c>
      <c r="K88" s="65">
        <f>'Estado I'!K31-'Erogación funciones de Gobierno'!K8</f>
        <v>0</v>
      </c>
    </row>
  </sheetData>
  <mergeCells count="4">
    <mergeCell ref="B5:C6"/>
    <mergeCell ref="E2:K2"/>
    <mergeCell ref="E3:K3"/>
    <mergeCell ref="E4:K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42.54296875" style="112" customWidth="1"/>
    <col min="4" max="258" width="11.453125" style="112"/>
    <col min="259" max="259" width="42.54296875" style="112" customWidth="1"/>
    <col min="260" max="514" width="11.453125" style="112"/>
    <col min="515" max="515" width="42.54296875" style="112" customWidth="1"/>
    <col min="516" max="770" width="11.453125" style="112"/>
    <col min="771" max="771" width="42.54296875" style="112" customWidth="1"/>
    <col min="772" max="1026" width="11.453125" style="112"/>
    <col min="1027" max="1027" width="42.54296875" style="112" customWidth="1"/>
    <col min="1028" max="1282" width="11.453125" style="112"/>
    <col min="1283" max="1283" width="42.54296875" style="112" customWidth="1"/>
    <col min="1284" max="1538" width="11.453125" style="112"/>
    <col min="1539" max="1539" width="42.54296875" style="112" customWidth="1"/>
    <col min="1540" max="1794" width="11.453125" style="112"/>
    <col min="1795" max="1795" width="42.54296875" style="112" customWidth="1"/>
    <col min="1796" max="2050" width="11.453125" style="112"/>
    <col min="2051" max="2051" width="42.54296875" style="112" customWidth="1"/>
    <col min="2052" max="2306" width="11.453125" style="112"/>
    <col min="2307" max="2307" width="42.54296875" style="112" customWidth="1"/>
    <col min="2308" max="2562" width="11.453125" style="112"/>
    <col min="2563" max="2563" width="42.54296875" style="112" customWidth="1"/>
    <col min="2564" max="2818" width="11.453125" style="112"/>
    <col min="2819" max="2819" width="42.54296875" style="112" customWidth="1"/>
    <col min="2820" max="3074" width="11.453125" style="112"/>
    <col min="3075" max="3075" width="42.54296875" style="112" customWidth="1"/>
    <col min="3076" max="3330" width="11.453125" style="112"/>
    <col min="3331" max="3331" width="42.54296875" style="112" customWidth="1"/>
    <col min="3332" max="3586" width="11.453125" style="112"/>
    <col min="3587" max="3587" width="42.54296875" style="112" customWidth="1"/>
    <col min="3588" max="3842" width="11.453125" style="112"/>
    <col min="3843" max="3843" width="42.54296875" style="112" customWidth="1"/>
    <col min="3844" max="4098" width="11.453125" style="112"/>
    <col min="4099" max="4099" width="42.54296875" style="112" customWidth="1"/>
    <col min="4100" max="4354" width="11.453125" style="112"/>
    <col min="4355" max="4355" width="42.54296875" style="112" customWidth="1"/>
    <col min="4356" max="4610" width="11.453125" style="112"/>
    <col min="4611" max="4611" width="42.54296875" style="112" customWidth="1"/>
    <col min="4612" max="4866" width="11.453125" style="112"/>
    <col min="4867" max="4867" width="42.54296875" style="112" customWidth="1"/>
    <col min="4868" max="5122" width="11.453125" style="112"/>
    <col min="5123" max="5123" width="42.54296875" style="112" customWidth="1"/>
    <col min="5124" max="5378" width="11.453125" style="112"/>
    <col min="5379" max="5379" width="42.54296875" style="112" customWidth="1"/>
    <col min="5380" max="5634" width="11.453125" style="112"/>
    <col min="5635" max="5635" width="42.54296875" style="112" customWidth="1"/>
    <col min="5636" max="5890" width="11.453125" style="112"/>
    <col min="5891" max="5891" width="42.54296875" style="112" customWidth="1"/>
    <col min="5892" max="6146" width="11.453125" style="112"/>
    <col min="6147" max="6147" width="42.54296875" style="112" customWidth="1"/>
    <col min="6148" max="6402" width="11.453125" style="112"/>
    <col min="6403" max="6403" width="42.54296875" style="112" customWidth="1"/>
    <col min="6404" max="6658" width="11.453125" style="112"/>
    <col min="6659" max="6659" width="42.54296875" style="112" customWidth="1"/>
    <col min="6660" max="6914" width="11.453125" style="112"/>
    <col min="6915" max="6915" width="42.54296875" style="112" customWidth="1"/>
    <col min="6916" max="7170" width="11.453125" style="112"/>
    <col min="7171" max="7171" width="42.54296875" style="112" customWidth="1"/>
    <col min="7172" max="7426" width="11.453125" style="112"/>
    <col min="7427" max="7427" width="42.54296875" style="112" customWidth="1"/>
    <col min="7428" max="7682" width="11.453125" style="112"/>
    <col min="7683" max="7683" width="42.54296875" style="112" customWidth="1"/>
    <col min="7684" max="7938" width="11.453125" style="112"/>
    <col min="7939" max="7939" width="42.54296875" style="112" customWidth="1"/>
    <col min="7940" max="8194" width="11.453125" style="112"/>
    <col min="8195" max="8195" width="42.54296875" style="112" customWidth="1"/>
    <col min="8196" max="8450" width="11.453125" style="112"/>
    <col min="8451" max="8451" width="42.54296875" style="112" customWidth="1"/>
    <col min="8452" max="8706" width="11.453125" style="112"/>
    <col min="8707" max="8707" width="42.54296875" style="112" customWidth="1"/>
    <col min="8708" max="8962" width="11.453125" style="112"/>
    <col min="8963" max="8963" width="42.54296875" style="112" customWidth="1"/>
    <col min="8964" max="9218" width="11.453125" style="112"/>
    <col min="9219" max="9219" width="42.54296875" style="112" customWidth="1"/>
    <col min="9220" max="9474" width="11.453125" style="112"/>
    <col min="9475" max="9475" width="42.54296875" style="112" customWidth="1"/>
    <col min="9476" max="9730" width="11.453125" style="112"/>
    <col min="9731" max="9731" width="42.54296875" style="112" customWidth="1"/>
    <col min="9732" max="9986" width="11.453125" style="112"/>
    <col min="9987" max="9987" width="42.54296875" style="112" customWidth="1"/>
    <col min="9988" max="10242" width="11.453125" style="112"/>
    <col min="10243" max="10243" width="42.54296875" style="112" customWidth="1"/>
    <col min="10244" max="10498" width="11.453125" style="112"/>
    <col min="10499" max="10499" width="42.54296875" style="112" customWidth="1"/>
    <col min="10500" max="10754" width="11.453125" style="112"/>
    <col min="10755" max="10755" width="42.54296875" style="112" customWidth="1"/>
    <col min="10756" max="11010" width="11.453125" style="112"/>
    <col min="11011" max="11011" width="42.54296875" style="112" customWidth="1"/>
    <col min="11012" max="11266" width="11.453125" style="112"/>
    <col min="11267" max="11267" width="42.54296875" style="112" customWidth="1"/>
    <col min="11268" max="11522" width="11.453125" style="112"/>
    <col min="11523" max="11523" width="42.54296875" style="112" customWidth="1"/>
    <col min="11524" max="11778" width="11.453125" style="112"/>
    <col min="11779" max="11779" width="42.54296875" style="112" customWidth="1"/>
    <col min="11780" max="12034" width="11.453125" style="112"/>
    <col min="12035" max="12035" width="42.54296875" style="112" customWidth="1"/>
    <col min="12036" max="12290" width="11.453125" style="112"/>
    <col min="12291" max="12291" width="42.54296875" style="112" customWidth="1"/>
    <col min="12292" max="12546" width="11.453125" style="112"/>
    <col min="12547" max="12547" width="42.54296875" style="112" customWidth="1"/>
    <col min="12548" max="12802" width="11.453125" style="112"/>
    <col min="12803" max="12803" width="42.54296875" style="112" customWidth="1"/>
    <col min="12804" max="13058" width="11.453125" style="112"/>
    <col min="13059" max="13059" width="42.54296875" style="112" customWidth="1"/>
    <col min="13060" max="13314" width="11.453125" style="112"/>
    <col min="13315" max="13315" width="42.54296875" style="112" customWidth="1"/>
    <col min="13316" max="13570" width="11.453125" style="112"/>
    <col min="13571" max="13571" width="42.54296875" style="112" customWidth="1"/>
    <col min="13572" max="13826" width="11.453125" style="112"/>
    <col min="13827" max="13827" width="42.54296875" style="112" customWidth="1"/>
    <col min="13828" max="14082" width="11.453125" style="112"/>
    <col min="14083" max="14083" width="42.54296875" style="112" customWidth="1"/>
    <col min="14084" max="14338" width="11.453125" style="112"/>
    <col min="14339" max="14339" width="42.54296875" style="112" customWidth="1"/>
    <col min="14340" max="14594" width="11.453125" style="112"/>
    <col min="14595" max="14595" width="42.54296875" style="112" customWidth="1"/>
    <col min="14596" max="14850" width="11.453125" style="112"/>
    <col min="14851" max="14851" width="42.54296875" style="112" customWidth="1"/>
    <col min="14852" max="15106" width="11.453125" style="112"/>
    <col min="15107" max="15107" width="42.54296875" style="112" customWidth="1"/>
    <col min="15108" max="15362" width="11.453125" style="112"/>
    <col min="15363" max="15363" width="42.54296875" style="112" customWidth="1"/>
    <col min="15364" max="15618" width="11.453125" style="112"/>
    <col min="15619" max="15619" width="42.54296875" style="112" customWidth="1"/>
    <col min="15620" max="15874" width="11.453125" style="112"/>
    <col min="15875" max="15875" width="42.54296875" style="112" customWidth="1"/>
    <col min="15876" max="16130" width="11.453125" style="112"/>
    <col min="16131" max="16131" width="42.54296875" style="112" customWidth="1"/>
    <col min="16132" max="16384" width="11.453125" style="112"/>
  </cols>
  <sheetData>
    <row r="1" spans="2:9">
      <c r="B1" s="148" t="s">
        <v>117</v>
      </c>
    </row>
    <row r="2" spans="2:9" ht="15.5">
      <c r="B2" s="52" t="s">
        <v>118</v>
      </c>
      <c r="C2" s="53"/>
      <c r="D2" s="28"/>
      <c r="E2" s="235" t="str">
        <f>+'Erogación funciones de Gobierno'!E2:I2</f>
        <v>Costa Rica - Sociedades Públicas No Financieras</v>
      </c>
      <c r="F2" s="235"/>
      <c r="G2" s="235"/>
      <c r="H2" s="235"/>
      <c r="I2" s="235"/>
    </row>
    <row r="3" spans="2:9" ht="15.5">
      <c r="B3" s="52" t="s">
        <v>1063</v>
      </c>
      <c r="C3" s="54"/>
      <c r="D3" s="22"/>
      <c r="E3" s="236" t="s">
        <v>189</v>
      </c>
      <c r="F3" s="236"/>
      <c r="G3" s="236"/>
      <c r="H3" s="236"/>
      <c r="I3" s="236"/>
    </row>
    <row r="4" spans="2:9">
      <c r="B4" s="19"/>
      <c r="C4" s="20"/>
      <c r="D4" s="21"/>
      <c r="E4" s="237" t="s">
        <v>253</v>
      </c>
      <c r="F4" s="238"/>
      <c r="G4" s="238"/>
      <c r="H4" s="238"/>
      <c r="I4" s="238"/>
    </row>
    <row r="5" spans="2:9">
      <c r="B5" s="242" t="s">
        <v>1064</v>
      </c>
      <c r="C5" s="243"/>
      <c r="D5" s="22"/>
      <c r="E5" s="231"/>
      <c r="F5" s="232"/>
      <c r="G5" s="232"/>
      <c r="H5" s="232"/>
      <c r="I5" s="232"/>
    </row>
    <row r="6" spans="2:9" ht="36" customHeight="1">
      <c r="B6" s="242"/>
      <c r="C6" s="243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103"/>
      <c r="C7" s="104"/>
      <c r="D7" s="22"/>
      <c r="E7" s="241"/>
      <c r="F7" s="241"/>
      <c r="G7" s="241"/>
      <c r="H7" s="241"/>
      <c r="I7" s="241"/>
    </row>
    <row r="8" spans="2:9">
      <c r="B8" s="91" t="s">
        <v>1065</v>
      </c>
      <c r="C8" s="92" t="s">
        <v>1066</v>
      </c>
      <c r="D8" s="180" t="s">
        <v>125</v>
      </c>
      <c r="E8" s="181"/>
      <c r="F8" s="181"/>
      <c r="G8" s="181"/>
      <c r="H8" s="181"/>
      <c r="I8" s="181"/>
    </row>
    <row r="9" spans="2:9">
      <c r="B9" s="40" t="s">
        <v>1067</v>
      </c>
      <c r="C9" s="95" t="s">
        <v>1068</v>
      </c>
      <c r="D9" s="110" t="s">
        <v>125</v>
      </c>
      <c r="E9" s="161"/>
      <c r="F9" s="161"/>
      <c r="G9" s="161"/>
      <c r="H9" s="161"/>
      <c r="I9" s="161"/>
    </row>
    <row r="10" spans="2:9">
      <c r="B10" s="42" t="s">
        <v>1069</v>
      </c>
      <c r="C10" s="96" t="s">
        <v>1070</v>
      </c>
      <c r="D10" s="110" t="s">
        <v>125</v>
      </c>
      <c r="E10" s="132"/>
      <c r="F10" s="132"/>
      <c r="G10" s="161"/>
      <c r="H10" s="132"/>
      <c r="I10" s="132"/>
    </row>
    <row r="11" spans="2:9">
      <c r="B11" s="42" t="s">
        <v>1071</v>
      </c>
      <c r="C11" s="97" t="s">
        <v>1072</v>
      </c>
      <c r="D11" s="110" t="s">
        <v>125</v>
      </c>
      <c r="E11" s="132"/>
      <c r="F11" s="132"/>
      <c r="G11" s="132"/>
      <c r="H11" s="132"/>
      <c r="I11" s="132"/>
    </row>
    <row r="12" spans="2:9">
      <c r="B12" s="42" t="s">
        <v>1073</v>
      </c>
      <c r="C12" s="182" t="s">
        <v>1074</v>
      </c>
      <c r="D12" s="110" t="s">
        <v>125</v>
      </c>
      <c r="E12" s="132"/>
      <c r="F12" s="132"/>
      <c r="G12" s="132"/>
      <c r="H12" s="132"/>
      <c r="I12" s="132"/>
    </row>
    <row r="13" spans="2:9">
      <c r="B13" s="42" t="s">
        <v>1075</v>
      </c>
      <c r="C13" s="182" t="s">
        <v>1076</v>
      </c>
      <c r="D13" s="110" t="s">
        <v>125</v>
      </c>
      <c r="E13" s="132"/>
      <c r="F13" s="132"/>
      <c r="G13" s="132"/>
      <c r="H13" s="132"/>
      <c r="I13" s="132"/>
    </row>
    <row r="14" spans="2:9">
      <c r="B14" s="42" t="s">
        <v>1077</v>
      </c>
      <c r="C14" s="97" t="s">
        <v>1078</v>
      </c>
      <c r="D14" s="110" t="s">
        <v>125</v>
      </c>
      <c r="E14" s="132"/>
      <c r="F14" s="132"/>
      <c r="G14" s="132"/>
      <c r="H14" s="132"/>
      <c r="I14" s="132"/>
    </row>
    <row r="15" spans="2:9">
      <c r="B15" s="42" t="s">
        <v>1079</v>
      </c>
      <c r="C15" s="97" t="s">
        <v>1080</v>
      </c>
      <c r="D15" s="110" t="s">
        <v>125</v>
      </c>
      <c r="E15" s="132"/>
      <c r="F15" s="132"/>
      <c r="G15" s="132"/>
      <c r="H15" s="132"/>
      <c r="I15" s="132"/>
    </row>
    <row r="16" spans="2:9">
      <c r="B16" s="42" t="s">
        <v>1081</v>
      </c>
      <c r="C16" s="97" t="s">
        <v>1082</v>
      </c>
      <c r="D16" s="110" t="s">
        <v>125</v>
      </c>
      <c r="E16" s="132"/>
      <c r="F16" s="132"/>
      <c r="G16" s="132"/>
      <c r="H16" s="132"/>
      <c r="I16" s="132"/>
    </row>
    <row r="17" spans="2:9">
      <c r="B17" s="42" t="s">
        <v>1083</v>
      </c>
      <c r="C17" s="96" t="s">
        <v>1084</v>
      </c>
      <c r="D17" s="110" t="s">
        <v>125</v>
      </c>
      <c r="E17" s="132"/>
      <c r="F17" s="132"/>
      <c r="G17" s="132"/>
      <c r="H17" s="132"/>
      <c r="I17" s="132"/>
    </row>
    <row r="18" spans="2:9">
      <c r="B18" s="42" t="s">
        <v>1085</v>
      </c>
      <c r="C18" s="96" t="s">
        <v>1086</v>
      </c>
      <c r="D18" s="110" t="s">
        <v>125</v>
      </c>
      <c r="E18" s="132"/>
      <c r="F18" s="132"/>
      <c r="G18" s="132"/>
      <c r="H18" s="132"/>
      <c r="I18" s="132"/>
    </row>
    <row r="19" spans="2:9">
      <c r="B19" s="42" t="s">
        <v>1087</v>
      </c>
      <c r="C19" s="96" t="s">
        <v>1088</v>
      </c>
      <c r="D19" s="110" t="s">
        <v>125</v>
      </c>
      <c r="E19" s="132"/>
      <c r="F19" s="132"/>
      <c r="G19" s="132"/>
      <c r="H19" s="132"/>
      <c r="I19" s="132"/>
    </row>
    <row r="20" spans="2:9">
      <c r="B20" s="42" t="s">
        <v>1089</v>
      </c>
      <c r="C20" s="96" t="s">
        <v>1090</v>
      </c>
      <c r="D20" s="110" t="s">
        <v>125</v>
      </c>
      <c r="E20" s="132"/>
      <c r="F20" s="132"/>
      <c r="G20" s="132"/>
      <c r="H20" s="132"/>
      <c r="I20" s="132"/>
    </row>
    <row r="21" spans="2:9">
      <c r="B21" s="43" t="s">
        <v>1091</v>
      </c>
      <c r="C21" s="100" t="s">
        <v>1092</v>
      </c>
      <c r="D21" s="124" t="s">
        <v>125</v>
      </c>
      <c r="E21" s="132"/>
      <c r="F21" s="132"/>
      <c r="G21" s="132"/>
      <c r="H21" s="132"/>
      <c r="I21" s="132"/>
    </row>
    <row r="22" spans="2:9">
      <c r="B22" s="40" t="s">
        <v>1093</v>
      </c>
      <c r="C22" s="95" t="s">
        <v>1094</v>
      </c>
      <c r="D22" s="110" t="s">
        <v>125</v>
      </c>
      <c r="E22" s="161"/>
      <c r="F22" s="161"/>
      <c r="G22" s="161"/>
      <c r="H22" s="161"/>
      <c r="I22" s="161"/>
    </row>
    <row r="23" spans="2:9">
      <c r="B23" s="42" t="s">
        <v>1095</v>
      </c>
      <c r="C23" s="96" t="s">
        <v>1070</v>
      </c>
      <c r="D23" s="110" t="s">
        <v>125</v>
      </c>
      <c r="E23" s="132"/>
      <c r="F23" s="132"/>
      <c r="G23" s="132"/>
      <c r="H23" s="132"/>
      <c r="I23" s="132"/>
    </row>
    <row r="24" spans="2:9">
      <c r="B24" s="42" t="s">
        <v>1096</v>
      </c>
      <c r="C24" s="96" t="s">
        <v>1097</v>
      </c>
      <c r="D24" s="110" t="s">
        <v>125</v>
      </c>
      <c r="E24" s="132"/>
      <c r="F24" s="132"/>
      <c r="G24" s="132"/>
      <c r="H24" s="132"/>
      <c r="I24" s="132"/>
    </row>
    <row r="25" spans="2:9">
      <c r="B25" s="42" t="s">
        <v>1098</v>
      </c>
      <c r="C25" s="96" t="s">
        <v>1099</v>
      </c>
      <c r="D25" s="110" t="s">
        <v>125</v>
      </c>
      <c r="E25" s="132"/>
      <c r="F25" s="132"/>
      <c r="G25" s="132"/>
      <c r="H25" s="132"/>
      <c r="I25" s="132"/>
    </row>
    <row r="26" spans="2:9">
      <c r="B26" s="24" t="s">
        <v>1100</v>
      </c>
      <c r="C26" s="102" t="s">
        <v>1101</v>
      </c>
      <c r="D26" s="111" t="s">
        <v>125</v>
      </c>
      <c r="E26" s="132"/>
      <c r="F26" s="132"/>
      <c r="G26" s="132"/>
      <c r="H26" s="132"/>
      <c r="I26" s="132"/>
    </row>
    <row r="27" spans="2:9">
      <c r="B27" s="183" t="s">
        <v>1102</v>
      </c>
      <c r="C27" s="119" t="s">
        <v>1103</v>
      </c>
      <c r="D27" s="184" t="s">
        <v>125</v>
      </c>
      <c r="E27" s="168"/>
      <c r="F27" s="168"/>
      <c r="G27" s="168"/>
      <c r="H27" s="168"/>
      <c r="I27" s="168"/>
    </row>
    <row r="28" spans="2:9">
      <c r="B28" s="40" t="s">
        <v>1104</v>
      </c>
      <c r="C28" s="95" t="s">
        <v>1105</v>
      </c>
      <c r="D28" s="110" t="s">
        <v>125</v>
      </c>
      <c r="E28" s="161"/>
      <c r="F28" s="161"/>
      <c r="G28" s="161"/>
      <c r="H28" s="161"/>
      <c r="I28" s="161"/>
    </row>
    <row r="29" spans="2:9">
      <c r="B29" s="42" t="s">
        <v>1106</v>
      </c>
      <c r="C29" s="96" t="s">
        <v>1070</v>
      </c>
      <c r="D29" s="110" t="s">
        <v>125</v>
      </c>
      <c r="E29" s="132"/>
      <c r="F29" s="132"/>
      <c r="G29" s="161"/>
      <c r="H29" s="132"/>
      <c r="I29" s="132"/>
    </row>
    <row r="30" spans="2:9">
      <c r="B30" s="42" t="s">
        <v>1107</v>
      </c>
      <c r="C30" s="97" t="s">
        <v>1072</v>
      </c>
      <c r="D30" s="110" t="s">
        <v>125</v>
      </c>
      <c r="E30" s="132"/>
      <c r="F30" s="132"/>
      <c r="G30" s="132"/>
      <c r="H30" s="132"/>
      <c r="I30" s="132"/>
    </row>
    <row r="31" spans="2:9">
      <c r="B31" s="42" t="s">
        <v>1108</v>
      </c>
      <c r="C31" s="182" t="s">
        <v>1074</v>
      </c>
      <c r="D31" s="110" t="s">
        <v>125</v>
      </c>
      <c r="E31" s="132"/>
      <c r="F31" s="132"/>
      <c r="G31" s="132"/>
      <c r="H31" s="132"/>
      <c r="I31" s="132"/>
    </row>
    <row r="32" spans="2:9">
      <c r="B32" s="42" t="s">
        <v>1109</v>
      </c>
      <c r="C32" s="182" t="s">
        <v>1076</v>
      </c>
      <c r="D32" s="110" t="s">
        <v>125</v>
      </c>
      <c r="E32" s="132"/>
      <c r="F32" s="132"/>
      <c r="G32" s="132"/>
      <c r="H32" s="132"/>
      <c r="I32" s="132"/>
    </row>
    <row r="33" spans="2:9">
      <c r="B33" s="42" t="s">
        <v>1110</v>
      </c>
      <c r="C33" s="97" t="s">
        <v>1078</v>
      </c>
      <c r="D33" s="110" t="s">
        <v>125</v>
      </c>
      <c r="E33" s="132"/>
      <c r="F33" s="132"/>
      <c r="G33" s="132"/>
      <c r="H33" s="132"/>
      <c r="I33" s="132"/>
    </row>
    <row r="34" spans="2:9">
      <c r="B34" s="42" t="s">
        <v>1111</v>
      </c>
      <c r="C34" s="97" t="s">
        <v>1080</v>
      </c>
      <c r="D34" s="110" t="s">
        <v>125</v>
      </c>
      <c r="E34" s="132"/>
      <c r="F34" s="132"/>
      <c r="G34" s="132"/>
      <c r="H34" s="132"/>
      <c r="I34" s="132"/>
    </row>
    <row r="35" spans="2:9">
      <c r="B35" s="42" t="s">
        <v>1112</v>
      </c>
      <c r="C35" s="97" t="s">
        <v>1082</v>
      </c>
      <c r="D35" s="110" t="s">
        <v>125</v>
      </c>
      <c r="E35" s="132"/>
      <c r="F35" s="132"/>
      <c r="G35" s="132"/>
      <c r="H35" s="132"/>
      <c r="I35" s="132"/>
    </row>
    <row r="36" spans="2:9">
      <c r="B36" s="42" t="s">
        <v>1113</v>
      </c>
      <c r="C36" s="96" t="s">
        <v>1084</v>
      </c>
      <c r="D36" s="110" t="s">
        <v>125</v>
      </c>
      <c r="E36" s="132"/>
      <c r="F36" s="132"/>
      <c r="G36" s="132"/>
      <c r="H36" s="132"/>
      <c r="I36" s="132"/>
    </row>
    <row r="37" spans="2:9">
      <c r="B37" s="42" t="s">
        <v>1114</v>
      </c>
      <c r="C37" s="96" t="s">
        <v>1086</v>
      </c>
      <c r="D37" s="110" t="s">
        <v>125</v>
      </c>
      <c r="E37" s="132"/>
      <c r="F37" s="132"/>
      <c r="G37" s="132"/>
      <c r="H37" s="132"/>
      <c r="I37" s="132"/>
    </row>
    <row r="38" spans="2:9">
      <c r="B38" s="42" t="s">
        <v>1115</v>
      </c>
      <c r="C38" s="96" t="s">
        <v>1088</v>
      </c>
      <c r="D38" s="110" t="s">
        <v>125</v>
      </c>
      <c r="E38" s="132"/>
      <c r="F38" s="132"/>
      <c r="G38" s="132"/>
      <c r="H38" s="132"/>
      <c r="I38" s="132"/>
    </row>
    <row r="39" spans="2:9">
      <c r="B39" s="42" t="s">
        <v>1116</v>
      </c>
      <c r="C39" s="96" t="s">
        <v>1090</v>
      </c>
      <c r="D39" s="110" t="s">
        <v>125</v>
      </c>
      <c r="E39" s="132"/>
      <c r="F39" s="132"/>
      <c r="G39" s="132"/>
      <c r="H39" s="132"/>
      <c r="I39" s="132"/>
    </row>
    <row r="40" spans="2:9">
      <c r="B40" s="43" t="s">
        <v>1117</v>
      </c>
      <c r="C40" s="100" t="s">
        <v>1092</v>
      </c>
      <c r="D40" s="124" t="s">
        <v>125</v>
      </c>
      <c r="E40" s="132"/>
      <c r="F40" s="132"/>
      <c r="G40" s="132"/>
      <c r="H40" s="132"/>
      <c r="I40" s="132"/>
    </row>
    <row r="41" spans="2:9">
      <c r="B41" s="40" t="s">
        <v>1118</v>
      </c>
      <c r="C41" s="95" t="s">
        <v>1119</v>
      </c>
      <c r="D41" s="110" t="s">
        <v>125</v>
      </c>
      <c r="E41" s="161"/>
      <c r="F41" s="161"/>
      <c r="G41" s="161"/>
      <c r="H41" s="161"/>
      <c r="I41" s="161"/>
    </row>
    <row r="42" spans="2:9">
      <c r="B42" s="42" t="s">
        <v>1120</v>
      </c>
      <c r="C42" s="96" t="s">
        <v>1070</v>
      </c>
      <c r="D42" s="110" t="s">
        <v>125</v>
      </c>
      <c r="E42" s="132"/>
      <c r="F42" s="132"/>
      <c r="G42" s="132"/>
      <c r="H42" s="132"/>
      <c r="I42" s="132"/>
    </row>
    <row r="43" spans="2:9">
      <c r="B43" s="42" t="s">
        <v>1121</v>
      </c>
      <c r="C43" s="96" t="s">
        <v>1097</v>
      </c>
      <c r="D43" s="110" t="s">
        <v>125</v>
      </c>
      <c r="E43" s="132"/>
      <c r="F43" s="132"/>
      <c r="G43" s="132"/>
      <c r="H43" s="132"/>
      <c r="I43" s="132"/>
    </row>
    <row r="44" spans="2:9">
      <c r="B44" s="42" t="s">
        <v>1122</v>
      </c>
      <c r="C44" s="96" t="s">
        <v>1099</v>
      </c>
      <c r="D44" s="110" t="s">
        <v>125</v>
      </c>
      <c r="E44" s="132"/>
      <c r="F44" s="132"/>
      <c r="G44" s="132"/>
      <c r="H44" s="132"/>
      <c r="I44" s="132"/>
    </row>
    <row r="45" spans="2:9">
      <c r="B45" s="24" t="s">
        <v>1123</v>
      </c>
      <c r="C45" s="102" t="s">
        <v>1101</v>
      </c>
      <c r="D45" s="111" t="s">
        <v>125</v>
      </c>
      <c r="E45" s="132"/>
      <c r="F45" s="132"/>
      <c r="G45" s="132"/>
      <c r="H45" s="132"/>
      <c r="I45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61.1796875" style="112" customWidth="1"/>
    <col min="4" max="258" width="11.453125" style="112"/>
    <col min="259" max="259" width="61.1796875" style="112" customWidth="1"/>
    <col min="260" max="514" width="11.453125" style="112"/>
    <col min="515" max="515" width="61.1796875" style="112" customWidth="1"/>
    <col min="516" max="770" width="11.453125" style="112"/>
    <col min="771" max="771" width="61.1796875" style="112" customWidth="1"/>
    <col min="772" max="1026" width="11.453125" style="112"/>
    <col min="1027" max="1027" width="61.1796875" style="112" customWidth="1"/>
    <col min="1028" max="1282" width="11.453125" style="112"/>
    <col min="1283" max="1283" width="61.1796875" style="112" customWidth="1"/>
    <col min="1284" max="1538" width="11.453125" style="112"/>
    <col min="1539" max="1539" width="61.1796875" style="112" customWidth="1"/>
    <col min="1540" max="1794" width="11.453125" style="112"/>
    <col min="1795" max="1795" width="61.1796875" style="112" customWidth="1"/>
    <col min="1796" max="2050" width="11.453125" style="112"/>
    <col min="2051" max="2051" width="61.1796875" style="112" customWidth="1"/>
    <col min="2052" max="2306" width="11.453125" style="112"/>
    <col min="2307" max="2307" width="61.1796875" style="112" customWidth="1"/>
    <col min="2308" max="2562" width="11.453125" style="112"/>
    <col min="2563" max="2563" width="61.1796875" style="112" customWidth="1"/>
    <col min="2564" max="2818" width="11.453125" style="112"/>
    <col min="2819" max="2819" width="61.1796875" style="112" customWidth="1"/>
    <col min="2820" max="3074" width="11.453125" style="112"/>
    <col min="3075" max="3075" width="61.1796875" style="112" customWidth="1"/>
    <col min="3076" max="3330" width="11.453125" style="112"/>
    <col min="3331" max="3331" width="61.1796875" style="112" customWidth="1"/>
    <col min="3332" max="3586" width="11.453125" style="112"/>
    <col min="3587" max="3587" width="61.1796875" style="112" customWidth="1"/>
    <col min="3588" max="3842" width="11.453125" style="112"/>
    <col min="3843" max="3843" width="61.1796875" style="112" customWidth="1"/>
    <col min="3844" max="4098" width="11.453125" style="112"/>
    <col min="4099" max="4099" width="61.1796875" style="112" customWidth="1"/>
    <col min="4100" max="4354" width="11.453125" style="112"/>
    <col min="4355" max="4355" width="61.1796875" style="112" customWidth="1"/>
    <col min="4356" max="4610" width="11.453125" style="112"/>
    <col min="4611" max="4611" width="61.1796875" style="112" customWidth="1"/>
    <col min="4612" max="4866" width="11.453125" style="112"/>
    <col min="4867" max="4867" width="61.1796875" style="112" customWidth="1"/>
    <col min="4868" max="5122" width="11.453125" style="112"/>
    <col min="5123" max="5123" width="61.1796875" style="112" customWidth="1"/>
    <col min="5124" max="5378" width="11.453125" style="112"/>
    <col min="5379" max="5379" width="61.1796875" style="112" customWidth="1"/>
    <col min="5380" max="5634" width="11.453125" style="112"/>
    <col min="5635" max="5635" width="61.1796875" style="112" customWidth="1"/>
    <col min="5636" max="5890" width="11.453125" style="112"/>
    <col min="5891" max="5891" width="61.1796875" style="112" customWidth="1"/>
    <col min="5892" max="6146" width="11.453125" style="112"/>
    <col min="6147" max="6147" width="61.1796875" style="112" customWidth="1"/>
    <col min="6148" max="6402" width="11.453125" style="112"/>
    <col min="6403" max="6403" width="61.1796875" style="112" customWidth="1"/>
    <col min="6404" max="6658" width="11.453125" style="112"/>
    <col min="6659" max="6659" width="61.1796875" style="112" customWidth="1"/>
    <col min="6660" max="6914" width="11.453125" style="112"/>
    <col min="6915" max="6915" width="61.1796875" style="112" customWidth="1"/>
    <col min="6916" max="7170" width="11.453125" style="112"/>
    <col min="7171" max="7171" width="61.1796875" style="112" customWidth="1"/>
    <col min="7172" max="7426" width="11.453125" style="112"/>
    <col min="7427" max="7427" width="61.1796875" style="112" customWidth="1"/>
    <col min="7428" max="7682" width="11.453125" style="112"/>
    <col min="7683" max="7683" width="61.1796875" style="112" customWidth="1"/>
    <col min="7684" max="7938" width="11.453125" style="112"/>
    <col min="7939" max="7939" width="61.1796875" style="112" customWidth="1"/>
    <col min="7940" max="8194" width="11.453125" style="112"/>
    <col min="8195" max="8195" width="61.1796875" style="112" customWidth="1"/>
    <col min="8196" max="8450" width="11.453125" style="112"/>
    <col min="8451" max="8451" width="61.1796875" style="112" customWidth="1"/>
    <col min="8452" max="8706" width="11.453125" style="112"/>
    <col min="8707" max="8707" width="61.1796875" style="112" customWidth="1"/>
    <col min="8708" max="8962" width="11.453125" style="112"/>
    <col min="8963" max="8963" width="61.1796875" style="112" customWidth="1"/>
    <col min="8964" max="9218" width="11.453125" style="112"/>
    <col min="9219" max="9219" width="61.1796875" style="112" customWidth="1"/>
    <col min="9220" max="9474" width="11.453125" style="112"/>
    <col min="9475" max="9475" width="61.1796875" style="112" customWidth="1"/>
    <col min="9476" max="9730" width="11.453125" style="112"/>
    <col min="9731" max="9731" width="61.1796875" style="112" customWidth="1"/>
    <col min="9732" max="9986" width="11.453125" style="112"/>
    <col min="9987" max="9987" width="61.1796875" style="112" customWidth="1"/>
    <col min="9988" max="10242" width="11.453125" style="112"/>
    <col min="10243" max="10243" width="61.1796875" style="112" customWidth="1"/>
    <col min="10244" max="10498" width="11.453125" style="112"/>
    <col min="10499" max="10499" width="61.1796875" style="112" customWidth="1"/>
    <col min="10500" max="10754" width="11.453125" style="112"/>
    <col min="10755" max="10755" width="61.1796875" style="112" customWidth="1"/>
    <col min="10756" max="11010" width="11.453125" style="112"/>
    <col min="11011" max="11011" width="61.1796875" style="112" customWidth="1"/>
    <col min="11012" max="11266" width="11.453125" style="112"/>
    <col min="11267" max="11267" width="61.1796875" style="112" customWidth="1"/>
    <col min="11268" max="11522" width="11.453125" style="112"/>
    <col min="11523" max="11523" width="61.1796875" style="112" customWidth="1"/>
    <col min="11524" max="11778" width="11.453125" style="112"/>
    <col min="11779" max="11779" width="61.1796875" style="112" customWidth="1"/>
    <col min="11780" max="12034" width="11.453125" style="112"/>
    <col min="12035" max="12035" width="61.1796875" style="112" customWidth="1"/>
    <col min="12036" max="12290" width="11.453125" style="112"/>
    <col min="12291" max="12291" width="61.1796875" style="112" customWidth="1"/>
    <col min="12292" max="12546" width="11.453125" style="112"/>
    <col min="12547" max="12547" width="61.1796875" style="112" customWidth="1"/>
    <col min="12548" max="12802" width="11.453125" style="112"/>
    <col min="12803" max="12803" width="61.1796875" style="112" customWidth="1"/>
    <col min="12804" max="13058" width="11.453125" style="112"/>
    <col min="13059" max="13059" width="61.1796875" style="112" customWidth="1"/>
    <col min="13060" max="13314" width="11.453125" style="112"/>
    <col min="13315" max="13315" width="61.1796875" style="112" customWidth="1"/>
    <col min="13316" max="13570" width="11.453125" style="112"/>
    <col min="13571" max="13571" width="61.1796875" style="112" customWidth="1"/>
    <col min="13572" max="13826" width="11.453125" style="112"/>
    <col min="13827" max="13827" width="61.1796875" style="112" customWidth="1"/>
    <col min="13828" max="14082" width="11.453125" style="112"/>
    <col min="14083" max="14083" width="61.1796875" style="112" customWidth="1"/>
    <col min="14084" max="14338" width="11.453125" style="112"/>
    <col min="14339" max="14339" width="61.1796875" style="112" customWidth="1"/>
    <col min="14340" max="14594" width="11.453125" style="112"/>
    <col min="14595" max="14595" width="61.1796875" style="112" customWidth="1"/>
    <col min="14596" max="14850" width="11.453125" style="112"/>
    <col min="14851" max="14851" width="61.1796875" style="112" customWidth="1"/>
    <col min="14852" max="15106" width="11.453125" style="112"/>
    <col min="15107" max="15107" width="61.1796875" style="112" customWidth="1"/>
    <col min="15108" max="15362" width="11.453125" style="112"/>
    <col min="15363" max="15363" width="61.1796875" style="112" customWidth="1"/>
    <col min="15364" max="15618" width="11.453125" style="112"/>
    <col min="15619" max="15619" width="61.1796875" style="112" customWidth="1"/>
    <col min="15620" max="15874" width="11.453125" style="112"/>
    <col min="15875" max="15875" width="61.1796875" style="112" customWidth="1"/>
    <col min="15876" max="16130" width="11.453125" style="112"/>
    <col min="16131" max="16131" width="61.1796875" style="112" customWidth="1"/>
    <col min="16132" max="16384" width="11.453125" style="112"/>
  </cols>
  <sheetData>
    <row r="1" spans="2:9">
      <c r="B1" s="148" t="s">
        <v>117</v>
      </c>
    </row>
    <row r="2" spans="2:9" ht="15.5">
      <c r="B2" s="52" t="s">
        <v>118</v>
      </c>
      <c r="C2" s="53"/>
      <c r="D2" s="28"/>
      <c r="E2" s="235" t="str">
        <f>+'Transacciones A-P Fin. por Sect'!E2:I2</f>
        <v>Costa Rica - Sociedades Públicas No Financieras</v>
      </c>
      <c r="F2" s="235"/>
      <c r="G2" s="235"/>
      <c r="H2" s="235"/>
      <c r="I2" s="235"/>
    </row>
    <row r="3" spans="2:9" ht="15.5">
      <c r="B3" s="52" t="s">
        <v>1124</v>
      </c>
      <c r="C3" s="54"/>
      <c r="D3" s="22"/>
      <c r="E3" s="236" t="s">
        <v>189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7" t="s">
        <v>253</v>
      </c>
      <c r="F4" s="238"/>
      <c r="G4" s="238"/>
      <c r="H4" s="238"/>
      <c r="I4" s="238"/>
    </row>
    <row r="5" spans="2:9" ht="15" customHeight="1">
      <c r="B5" s="242" t="s">
        <v>1125</v>
      </c>
      <c r="C5" s="243"/>
      <c r="D5" s="22"/>
      <c r="E5" s="231"/>
      <c r="F5" s="232"/>
      <c r="G5" s="232"/>
      <c r="H5" s="232"/>
      <c r="I5" s="232"/>
    </row>
    <row r="6" spans="2:9" ht="24.75" customHeight="1">
      <c r="B6" s="242"/>
      <c r="C6" s="243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103"/>
      <c r="C7" s="104"/>
      <c r="D7" s="22"/>
      <c r="E7" s="241"/>
      <c r="F7" s="241"/>
      <c r="G7" s="241"/>
      <c r="H7" s="241"/>
      <c r="I7" s="241"/>
    </row>
    <row r="8" spans="2:9">
      <c r="B8" s="149" t="s">
        <v>1126</v>
      </c>
      <c r="C8" s="150" t="s">
        <v>1127</v>
      </c>
      <c r="D8" s="185" t="s">
        <v>125</v>
      </c>
      <c r="E8" s="171"/>
      <c r="F8" s="171"/>
      <c r="G8" s="171"/>
      <c r="H8" s="171"/>
      <c r="I8" s="171"/>
    </row>
    <row r="9" spans="2:9">
      <c r="B9" s="40" t="s">
        <v>1128</v>
      </c>
      <c r="C9" s="95" t="s">
        <v>1129</v>
      </c>
      <c r="D9" s="110" t="s">
        <v>125</v>
      </c>
      <c r="E9" s="186"/>
      <c r="F9" s="186"/>
      <c r="G9" s="186"/>
      <c r="H9" s="186"/>
      <c r="I9" s="186"/>
    </row>
    <row r="10" spans="2:9">
      <c r="B10" s="42" t="s">
        <v>1130</v>
      </c>
      <c r="C10" s="96" t="s">
        <v>1070</v>
      </c>
      <c r="D10" s="110" t="s">
        <v>125</v>
      </c>
      <c r="E10" s="153"/>
      <c r="F10" s="153"/>
      <c r="G10" s="186"/>
      <c r="H10" s="153"/>
      <c r="I10" s="153"/>
    </row>
    <row r="11" spans="2:9">
      <c r="B11" s="42" t="s">
        <v>1131</v>
      </c>
      <c r="C11" s="97" t="s">
        <v>1072</v>
      </c>
      <c r="D11" s="110" t="s">
        <v>125</v>
      </c>
      <c r="E11" s="153"/>
      <c r="F11" s="153"/>
      <c r="G11" s="153"/>
      <c r="H11" s="153"/>
      <c r="I11" s="153"/>
    </row>
    <row r="12" spans="2:9">
      <c r="B12" s="42" t="s">
        <v>1132</v>
      </c>
      <c r="C12" s="182" t="s">
        <v>1074</v>
      </c>
      <c r="D12" s="110" t="s">
        <v>125</v>
      </c>
      <c r="E12" s="153"/>
      <c r="F12" s="153"/>
      <c r="G12" s="153"/>
      <c r="H12" s="153"/>
      <c r="I12" s="153"/>
    </row>
    <row r="13" spans="2:9">
      <c r="B13" s="42" t="s">
        <v>1133</v>
      </c>
      <c r="C13" s="182" t="s">
        <v>1076</v>
      </c>
      <c r="D13" s="110" t="s">
        <v>125</v>
      </c>
      <c r="E13" s="153"/>
      <c r="F13" s="153"/>
      <c r="G13" s="153"/>
      <c r="H13" s="153"/>
      <c r="I13" s="153"/>
    </row>
    <row r="14" spans="2:9">
      <c r="B14" s="42" t="s">
        <v>1134</v>
      </c>
      <c r="C14" s="97" t="s">
        <v>1078</v>
      </c>
      <c r="D14" s="110" t="s">
        <v>125</v>
      </c>
      <c r="E14" s="153"/>
      <c r="F14" s="153"/>
      <c r="G14" s="153"/>
      <c r="H14" s="153"/>
      <c r="I14" s="153"/>
    </row>
    <row r="15" spans="2:9">
      <c r="B15" s="42" t="s">
        <v>1135</v>
      </c>
      <c r="C15" s="97" t="s">
        <v>1080</v>
      </c>
      <c r="D15" s="110" t="s">
        <v>125</v>
      </c>
      <c r="E15" s="153"/>
      <c r="F15" s="153"/>
      <c r="G15" s="153"/>
      <c r="H15" s="153"/>
      <c r="I15" s="153"/>
    </row>
    <row r="16" spans="2:9">
      <c r="B16" s="42" t="s">
        <v>1136</v>
      </c>
      <c r="C16" s="97" t="s">
        <v>1082</v>
      </c>
      <c r="D16" s="110" t="s">
        <v>125</v>
      </c>
      <c r="E16" s="153"/>
      <c r="F16" s="153"/>
      <c r="G16" s="153"/>
      <c r="H16" s="153"/>
      <c r="I16" s="153"/>
    </row>
    <row r="17" spans="2:9">
      <c r="B17" s="42" t="s">
        <v>1137</v>
      </c>
      <c r="C17" s="96" t="s">
        <v>1084</v>
      </c>
      <c r="D17" s="110" t="s">
        <v>125</v>
      </c>
      <c r="E17" s="153"/>
      <c r="F17" s="153"/>
      <c r="G17" s="153"/>
      <c r="H17" s="153"/>
      <c r="I17" s="153"/>
    </row>
    <row r="18" spans="2:9">
      <c r="B18" s="42" t="s">
        <v>1138</v>
      </c>
      <c r="C18" s="96" t="s">
        <v>1086</v>
      </c>
      <c r="D18" s="110" t="s">
        <v>125</v>
      </c>
      <c r="E18" s="153"/>
      <c r="F18" s="153"/>
      <c r="G18" s="153"/>
      <c r="H18" s="153"/>
      <c r="I18" s="153"/>
    </row>
    <row r="19" spans="2:9">
      <c r="B19" s="42" t="s">
        <v>1139</v>
      </c>
      <c r="C19" s="96" t="s">
        <v>1088</v>
      </c>
      <c r="D19" s="110" t="s">
        <v>125</v>
      </c>
      <c r="E19" s="153"/>
      <c r="F19" s="153"/>
      <c r="G19" s="153"/>
      <c r="H19" s="153"/>
      <c r="I19" s="153"/>
    </row>
    <row r="20" spans="2:9">
      <c r="B20" s="42" t="s">
        <v>1140</v>
      </c>
      <c r="C20" s="96" t="s">
        <v>1090</v>
      </c>
      <c r="D20" s="110" t="s">
        <v>125</v>
      </c>
      <c r="E20" s="153"/>
      <c r="F20" s="153"/>
      <c r="G20" s="153"/>
      <c r="H20" s="153"/>
      <c r="I20" s="153"/>
    </row>
    <row r="21" spans="2:9">
      <c r="B21" s="43" t="s">
        <v>1141</v>
      </c>
      <c r="C21" s="100" t="s">
        <v>1092</v>
      </c>
      <c r="D21" s="124" t="s">
        <v>125</v>
      </c>
      <c r="E21" s="153"/>
      <c r="F21" s="153"/>
      <c r="G21" s="153"/>
      <c r="H21" s="153"/>
      <c r="I21" s="153"/>
    </row>
    <row r="22" spans="2:9">
      <c r="B22" s="40" t="s">
        <v>1142</v>
      </c>
      <c r="C22" s="95" t="s">
        <v>1143</v>
      </c>
      <c r="D22" s="110" t="s">
        <v>125</v>
      </c>
      <c r="E22" s="186"/>
      <c r="F22" s="186"/>
      <c r="G22" s="186"/>
      <c r="H22" s="186"/>
      <c r="I22" s="186"/>
    </row>
    <row r="23" spans="2:9">
      <c r="B23" s="42" t="s">
        <v>1144</v>
      </c>
      <c r="C23" s="96" t="s">
        <v>1070</v>
      </c>
      <c r="D23" s="110" t="s">
        <v>125</v>
      </c>
      <c r="E23" s="153"/>
      <c r="F23" s="153"/>
      <c r="G23" s="153"/>
      <c r="H23" s="153"/>
      <c r="I23" s="153"/>
    </row>
    <row r="24" spans="2:9">
      <c r="B24" s="42" t="s">
        <v>1145</v>
      </c>
      <c r="C24" s="96" t="s">
        <v>1097</v>
      </c>
      <c r="D24" s="110" t="s">
        <v>125</v>
      </c>
      <c r="E24" s="153"/>
      <c r="F24" s="153"/>
      <c r="G24" s="153"/>
      <c r="H24" s="153"/>
      <c r="I24" s="153"/>
    </row>
    <row r="25" spans="2:9">
      <c r="B25" s="42" t="s">
        <v>1146</v>
      </c>
      <c r="C25" s="96" t="s">
        <v>1099</v>
      </c>
      <c r="D25" s="110" t="s">
        <v>125</v>
      </c>
      <c r="E25" s="153"/>
      <c r="F25" s="153"/>
      <c r="G25" s="153"/>
      <c r="H25" s="153"/>
      <c r="I25" s="153"/>
    </row>
    <row r="26" spans="2:9">
      <c r="B26" s="24" t="s">
        <v>1147</v>
      </c>
      <c r="C26" s="102" t="s">
        <v>1101</v>
      </c>
      <c r="D26" s="111" t="s">
        <v>125</v>
      </c>
      <c r="E26" s="153"/>
      <c r="F26" s="153"/>
      <c r="G26" s="153"/>
      <c r="H26" s="153"/>
      <c r="I26" s="153"/>
    </row>
    <row r="27" spans="2:9">
      <c r="B27" s="177" t="s">
        <v>1148</v>
      </c>
      <c r="C27" s="178" t="s">
        <v>1149</v>
      </c>
      <c r="D27" s="187" t="s">
        <v>125</v>
      </c>
      <c r="E27" s="171"/>
      <c r="F27" s="171"/>
      <c r="G27" s="171"/>
      <c r="H27" s="171"/>
      <c r="I27" s="171"/>
    </row>
    <row r="28" spans="2:9">
      <c r="B28" s="40" t="s">
        <v>1150</v>
      </c>
      <c r="C28" s="95" t="s">
        <v>1151</v>
      </c>
      <c r="D28" s="110" t="s">
        <v>125</v>
      </c>
      <c r="E28" s="186"/>
      <c r="F28" s="186"/>
      <c r="G28" s="186"/>
      <c r="H28" s="186"/>
      <c r="I28" s="186"/>
    </row>
    <row r="29" spans="2:9">
      <c r="B29" s="42" t="s">
        <v>1152</v>
      </c>
      <c r="C29" s="96" t="s">
        <v>1070</v>
      </c>
      <c r="D29" s="110" t="s">
        <v>125</v>
      </c>
      <c r="E29" s="153"/>
      <c r="F29" s="153"/>
      <c r="G29" s="186"/>
      <c r="H29" s="153"/>
      <c r="I29" s="153"/>
    </row>
    <row r="30" spans="2:9">
      <c r="B30" s="42" t="s">
        <v>1153</v>
      </c>
      <c r="C30" s="97" t="s">
        <v>1072</v>
      </c>
      <c r="D30" s="110" t="s">
        <v>125</v>
      </c>
      <c r="E30" s="153"/>
      <c r="F30" s="153"/>
      <c r="G30" s="153"/>
      <c r="H30" s="153"/>
      <c r="I30" s="153"/>
    </row>
    <row r="31" spans="2:9">
      <c r="B31" s="42" t="s">
        <v>1154</v>
      </c>
      <c r="C31" s="182" t="s">
        <v>1074</v>
      </c>
      <c r="D31" s="110" t="s">
        <v>125</v>
      </c>
      <c r="E31" s="153"/>
      <c r="F31" s="153"/>
      <c r="G31" s="153"/>
      <c r="H31" s="153"/>
      <c r="I31" s="153"/>
    </row>
    <row r="32" spans="2:9">
      <c r="B32" s="42" t="s">
        <v>1155</v>
      </c>
      <c r="C32" s="182" t="s">
        <v>1076</v>
      </c>
      <c r="D32" s="110" t="s">
        <v>125</v>
      </c>
      <c r="E32" s="153"/>
      <c r="F32" s="153"/>
      <c r="G32" s="153"/>
      <c r="H32" s="153"/>
      <c r="I32" s="153"/>
    </row>
    <row r="33" spans="2:9">
      <c r="B33" s="42" t="s">
        <v>1156</v>
      </c>
      <c r="C33" s="97" t="s">
        <v>1078</v>
      </c>
      <c r="D33" s="110" t="s">
        <v>125</v>
      </c>
      <c r="E33" s="153"/>
      <c r="F33" s="153"/>
      <c r="G33" s="153"/>
      <c r="H33" s="153"/>
      <c r="I33" s="153"/>
    </row>
    <row r="34" spans="2:9">
      <c r="B34" s="42" t="s">
        <v>1157</v>
      </c>
      <c r="C34" s="97" t="s">
        <v>1080</v>
      </c>
      <c r="D34" s="110" t="s">
        <v>125</v>
      </c>
      <c r="E34" s="153"/>
      <c r="F34" s="153"/>
      <c r="G34" s="153"/>
      <c r="H34" s="153"/>
      <c r="I34" s="153"/>
    </row>
    <row r="35" spans="2:9">
      <c r="B35" s="42" t="s">
        <v>1158</v>
      </c>
      <c r="C35" s="97" t="s">
        <v>1082</v>
      </c>
      <c r="D35" s="110" t="s">
        <v>125</v>
      </c>
      <c r="E35" s="153"/>
      <c r="F35" s="153"/>
      <c r="G35" s="153"/>
      <c r="H35" s="153"/>
      <c r="I35" s="153"/>
    </row>
    <row r="36" spans="2:9">
      <c r="B36" s="42" t="s">
        <v>1159</v>
      </c>
      <c r="C36" s="96" t="s">
        <v>1084</v>
      </c>
      <c r="D36" s="110" t="s">
        <v>125</v>
      </c>
      <c r="E36" s="153"/>
      <c r="F36" s="153"/>
      <c r="G36" s="153"/>
      <c r="H36" s="153"/>
      <c r="I36" s="153"/>
    </row>
    <row r="37" spans="2:9">
      <c r="B37" s="42" t="s">
        <v>1160</v>
      </c>
      <c r="C37" s="96" t="s">
        <v>1086</v>
      </c>
      <c r="D37" s="110" t="s">
        <v>125</v>
      </c>
      <c r="E37" s="153"/>
      <c r="F37" s="153"/>
      <c r="G37" s="153"/>
      <c r="H37" s="153"/>
      <c r="I37" s="153"/>
    </row>
    <row r="38" spans="2:9">
      <c r="B38" s="42" t="s">
        <v>1161</v>
      </c>
      <c r="C38" s="96" t="s">
        <v>1088</v>
      </c>
      <c r="D38" s="110" t="s">
        <v>125</v>
      </c>
      <c r="E38" s="153"/>
      <c r="F38" s="153"/>
      <c r="G38" s="153"/>
      <c r="H38" s="153"/>
      <c r="I38" s="153"/>
    </row>
    <row r="39" spans="2:9">
      <c r="B39" s="42" t="s">
        <v>1162</v>
      </c>
      <c r="C39" s="96" t="s">
        <v>1090</v>
      </c>
      <c r="D39" s="110" t="s">
        <v>125</v>
      </c>
      <c r="E39" s="153"/>
      <c r="F39" s="153"/>
      <c r="G39" s="153"/>
      <c r="H39" s="153"/>
      <c r="I39" s="153"/>
    </row>
    <row r="40" spans="2:9">
      <c r="B40" s="43" t="s">
        <v>1163</v>
      </c>
      <c r="C40" s="100" t="s">
        <v>1092</v>
      </c>
      <c r="D40" s="124" t="s">
        <v>125</v>
      </c>
      <c r="E40" s="153"/>
      <c r="F40" s="153"/>
      <c r="G40" s="153"/>
      <c r="H40" s="153"/>
      <c r="I40" s="153"/>
    </row>
    <row r="41" spans="2:9">
      <c r="B41" s="40" t="s">
        <v>1164</v>
      </c>
      <c r="C41" s="95" t="s">
        <v>1165</v>
      </c>
      <c r="D41" s="110" t="s">
        <v>125</v>
      </c>
      <c r="E41" s="186"/>
      <c r="F41" s="186"/>
      <c r="G41" s="186"/>
      <c r="H41" s="186"/>
      <c r="I41" s="186"/>
    </row>
    <row r="42" spans="2:9">
      <c r="B42" s="42" t="s">
        <v>1166</v>
      </c>
      <c r="C42" s="96" t="s">
        <v>1070</v>
      </c>
      <c r="D42" s="110" t="s">
        <v>125</v>
      </c>
      <c r="E42" s="153"/>
      <c r="F42" s="153"/>
      <c r="G42" s="153"/>
      <c r="H42" s="153"/>
      <c r="I42" s="153"/>
    </row>
    <row r="43" spans="2:9">
      <c r="B43" s="42" t="s">
        <v>1167</v>
      </c>
      <c r="C43" s="96" t="s">
        <v>1097</v>
      </c>
      <c r="D43" s="110" t="s">
        <v>125</v>
      </c>
      <c r="E43" s="153"/>
      <c r="F43" s="153"/>
      <c r="G43" s="153"/>
      <c r="H43" s="153"/>
      <c r="I43" s="153"/>
    </row>
    <row r="44" spans="2:9">
      <c r="B44" s="42" t="s">
        <v>1168</v>
      </c>
      <c r="C44" s="96" t="s">
        <v>1099</v>
      </c>
      <c r="D44" s="110" t="s">
        <v>125</v>
      </c>
      <c r="E44" s="153"/>
      <c r="F44" s="153"/>
      <c r="G44" s="153"/>
      <c r="H44" s="153"/>
      <c r="I44" s="153"/>
    </row>
    <row r="45" spans="2:9">
      <c r="B45" s="24" t="s">
        <v>1169</v>
      </c>
      <c r="C45" s="102" t="s">
        <v>1101</v>
      </c>
      <c r="D45" s="111" t="s">
        <v>125</v>
      </c>
      <c r="E45" s="153"/>
      <c r="F45" s="153"/>
      <c r="G45" s="153"/>
      <c r="H45" s="153"/>
      <c r="I45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73.54296875" style="112" customWidth="1"/>
    <col min="4" max="258" width="11.453125" style="112"/>
    <col min="259" max="259" width="73.54296875" style="112" customWidth="1"/>
    <col min="260" max="514" width="11.453125" style="112"/>
    <col min="515" max="515" width="73.54296875" style="112" customWidth="1"/>
    <col min="516" max="770" width="11.453125" style="112"/>
    <col min="771" max="771" width="73.54296875" style="112" customWidth="1"/>
    <col min="772" max="1026" width="11.453125" style="112"/>
    <col min="1027" max="1027" width="73.54296875" style="112" customWidth="1"/>
    <col min="1028" max="1282" width="11.453125" style="112"/>
    <col min="1283" max="1283" width="73.54296875" style="112" customWidth="1"/>
    <col min="1284" max="1538" width="11.453125" style="112"/>
    <col min="1539" max="1539" width="73.54296875" style="112" customWidth="1"/>
    <col min="1540" max="1794" width="11.453125" style="112"/>
    <col min="1795" max="1795" width="73.54296875" style="112" customWidth="1"/>
    <col min="1796" max="2050" width="11.453125" style="112"/>
    <col min="2051" max="2051" width="73.54296875" style="112" customWidth="1"/>
    <col min="2052" max="2306" width="11.453125" style="112"/>
    <col min="2307" max="2307" width="73.54296875" style="112" customWidth="1"/>
    <col min="2308" max="2562" width="11.453125" style="112"/>
    <col min="2563" max="2563" width="73.54296875" style="112" customWidth="1"/>
    <col min="2564" max="2818" width="11.453125" style="112"/>
    <col min="2819" max="2819" width="73.54296875" style="112" customWidth="1"/>
    <col min="2820" max="3074" width="11.453125" style="112"/>
    <col min="3075" max="3075" width="73.54296875" style="112" customWidth="1"/>
    <col min="3076" max="3330" width="11.453125" style="112"/>
    <col min="3331" max="3331" width="73.54296875" style="112" customWidth="1"/>
    <col min="3332" max="3586" width="11.453125" style="112"/>
    <col min="3587" max="3587" width="73.54296875" style="112" customWidth="1"/>
    <col min="3588" max="3842" width="11.453125" style="112"/>
    <col min="3843" max="3843" width="73.54296875" style="112" customWidth="1"/>
    <col min="3844" max="4098" width="11.453125" style="112"/>
    <col min="4099" max="4099" width="73.54296875" style="112" customWidth="1"/>
    <col min="4100" max="4354" width="11.453125" style="112"/>
    <col min="4355" max="4355" width="73.54296875" style="112" customWidth="1"/>
    <col min="4356" max="4610" width="11.453125" style="112"/>
    <col min="4611" max="4611" width="73.54296875" style="112" customWidth="1"/>
    <col min="4612" max="4866" width="11.453125" style="112"/>
    <col min="4867" max="4867" width="73.54296875" style="112" customWidth="1"/>
    <col min="4868" max="5122" width="11.453125" style="112"/>
    <col min="5123" max="5123" width="73.54296875" style="112" customWidth="1"/>
    <col min="5124" max="5378" width="11.453125" style="112"/>
    <col min="5379" max="5379" width="73.54296875" style="112" customWidth="1"/>
    <col min="5380" max="5634" width="11.453125" style="112"/>
    <col min="5635" max="5635" width="73.54296875" style="112" customWidth="1"/>
    <col min="5636" max="5890" width="11.453125" style="112"/>
    <col min="5891" max="5891" width="73.54296875" style="112" customWidth="1"/>
    <col min="5892" max="6146" width="11.453125" style="112"/>
    <col min="6147" max="6147" width="73.54296875" style="112" customWidth="1"/>
    <col min="6148" max="6402" width="11.453125" style="112"/>
    <col min="6403" max="6403" width="73.54296875" style="112" customWidth="1"/>
    <col min="6404" max="6658" width="11.453125" style="112"/>
    <col min="6659" max="6659" width="73.54296875" style="112" customWidth="1"/>
    <col min="6660" max="6914" width="11.453125" style="112"/>
    <col min="6915" max="6915" width="73.54296875" style="112" customWidth="1"/>
    <col min="6916" max="7170" width="11.453125" style="112"/>
    <col min="7171" max="7171" width="73.54296875" style="112" customWidth="1"/>
    <col min="7172" max="7426" width="11.453125" style="112"/>
    <col min="7427" max="7427" width="73.54296875" style="112" customWidth="1"/>
    <col min="7428" max="7682" width="11.453125" style="112"/>
    <col min="7683" max="7683" width="73.54296875" style="112" customWidth="1"/>
    <col min="7684" max="7938" width="11.453125" style="112"/>
    <col min="7939" max="7939" width="73.54296875" style="112" customWidth="1"/>
    <col min="7940" max="8194" width="11.453125" style="112"/>
    <col min="8195" max="8195" width="73.54296875" style="112" customWidth="1"/>
    <col min="8196" max="8450" width="11.453125" style="112"/>
    <col min="8451" max="8451" width="73.54296875" style="112" customWidth="1"/>
    <col min="8452" max="8706" width="11.453125" style="112"/>
    <col min="8707" max="8707" width="73.54296875" style="112" customWidth="1"/>
    <col min="8708" max="8962" width="11.453125" style="112"/>
    <col min="8963" max="8963" width="73.54296875" style="112" customWidth="1"/>
    <col min="8964" max="9218" width="11.453125" style="112"/>
    <col min="9219" max="9219" width="73.54296875" style="112" customWidth="1"/>
    <col min="9220" max="9474" width="11.453125" style="112"/>
    <col min="9475" max="9475" width="73.54296875" style="112" customWidth="1"/>
    <col min="9476" max="9730" width="11.453125" style="112"/>
    <col min="9731" max="9731" width="73.54296875" style="112" customWidth="1"/>
    <col min="9732" max="9986" width="11.453125" style="112"/>
    <col min="9987" max="9987" width="73.54296875" style="112" customWidth="1"/>
    <col min="9988" max="10242" width="11.453125" style="112"/>
    <col min="10243" max="10243" width="73.54296875" style="112" customWidth="1"/>
    <col min="10244" max="10498" width="11.453125" style="112"/>
    <col min="10499" max="10499" width="73.54296875" style="112" customWidth="1"/>
    <col min="10500" max="10754" width="11.453125" style="112"/>
    <col min="10755" max="10755" width="73.54296875" style="112" customWidth="1"/>
    <col min="10756" max="11010" width="11.453125" style="112"/>
    <col min="11011" max="11011" width="73.54296875" style="112" customWidth="1"/>
    <col min="11012" max="11266" width="11.453125" style="112"/>
    <col min="11267" max="11267" width="73.54296875" style="112" customWidth="1"/>
    <col min="11268" max="11522" width="11.453125" style="112"/>
    <col min="11523" max="11523" width="73.54296875" style="112" customWidth="1"/>
    <col min="11524" max="11778" width="11.453125" style="112"/>
    <col min="11779" max="11779" width="73.54296875" style="112" customWidth="1"/>
    <col min="11780" max="12034" width="11.453125" style="112"/>
    <col min="12035" max="12035" width="73.54296875" style="112" customWidth="1"/>
    <col min="12036" max="12290" width="11.453125" style="112"/>
    <col min="12291" max="12291" width="73.54296875" style="112" customWidth="1"/>
    <col min="12292" max="12546" width="11.453125" style="112"/>
    <col min="12547" max="12547" width="73.54296875" style="112" customWidth="1"/>
    <col min="12548" max="12802" width="11.453125" style="112"/>
    <col min="12803" max="12803" width="73.54296875" style="112" customWidth="1"/>
    <col min="12804" max="13058" width="11.453125" style="112"/>
    <col min="13059" max="13059" width="73.54296875" style="112" customWidth="1"/>
    <col min="13060" max="13314" width="11.453125" style="112"/>
    <col min="13315" max="13315" width="73.54296875" style="112" customWidth="1"/>
    <col min="13316" max="13570" width="11.453125" style="112"/>
    <col min="13571" max="13571" width="73.54296875" style="112" customWidth="1"/>
    <col min="13572" max="13826" width="11.453125" style="112"/>
    <col min="13827" max="13827" width="73.54296875" style="112" customWidth="1"/>
    <col min="13828" max="14082" width="11.453125" style="112"/>
    <col min="14083" max="14083" width="73.54296875" style="112" customWidth="1"/>
    <col min="14084" max="14338" width="11.453125" style="112"/>
    <col min="14339" max="14339" width="73.54296875" style="112" customWidth="1"/>
    <col min="14340" max="14594" width="11.453125" style="112"/>
    <col min="14595" max="14595" width="73.54296875" style="112" customWidth="1"/>
    <col min="14596" max="14850" width="11.453125" style="112"/>
    <col min="14851" max="14851" width="73.54296875" style="112" customWidth="1"/>
    <col min="14852" max="15106" width="11.453125" style="112"/>
    <col min="15107" max="15107" width="73.54296875" style="112" customWidth="1"/>
    <col min="15108" max="15362" width="11.453125" style="112"/>
    <col min="15363" max="15363" width="73.54296875" style="112" customWidth="1"/>
    <col min="15364" max="15618" width="11.453125" style="112"/>
    <col min="15619" max="15619" width="73.54296875" style="112" customWidth="1"/>
    <col min="15620" max="15874" width="11.453125" style="112"/>
    <col min="15875" max="15875" width="73.54296875" style="112" customWidth="1"/>
    <col min="15876" max="16130" width="11.453125" style="112"/>
    <col min="16131" max="16131" width="73.54296875" style="112" customWidth="1"/>
    <col min="16132" max="16384" width="11.453125" style="112"/>
  </cols>
  <sheetData>
    <row r="1" spans="2:9">
      <c r="B1" s="148" t="s">
        <v>117</v>
      </c>
    </row>
    <row r="2" spans="2:9" ht="15.5">
      <c r="B2" s="52" t="s">
        <v>118</v>
      </c>
      <c r="C2" s="53"/>
      <c r="D2" s="28"/>
      <c r="E2" s="235" t="str">
        <f>+'Erogación funciones de Gobierno'!E2:I2</f>
        <v>Costa Rica - Sociedades Públicas No Financieras</v>
      </c>
      <c r="F2" s="235"/>
      <c r="G2" s="235"/>
      <c r="H2" s="235"/>
      <c r="I2" s="235"/>
    </row>
    <row r="3" spans="2:9" ht="15.5">
      <c r="B3" s="52" t="s">
        <v>1170</v>
      </c>
      <c r="C3" s="54"/>
      <c r="D3" s="22"/>
      <c r="E3" s="236" t="s">
        <v>189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7" t="s">
        <v>253</v>
      </c>
      <c r="F4" s="238"/>
      <c r="G4" s="238"/>
      <c r="H4" s="238"/>
      <c r="I4" s="238"/>
    </row>
    <row r="5" spans="2:9" ht="15" customHeight="1">
      <c r="B5" s="242" t="s">
        <v>1171</v>
      </c>
      <c r="C5" s="243"/>
      <c r="D5" s="22"/>
      <c r="E5" s="231"/>
      <c r="F5" s="232"/>
      <c r="G5" s="232"/>
      <c r="H5" s="232"/>
      <c r="I5" s="232"/>
    </row>
    <row r="6" spans="2:9">
      <c r="B6" s="242"/>
      <c r="C6" s="243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103"/>
      <c r="C7" s="104"/>
      <c r="D7" s="22"/>
      <c r="E7" s="241"/>
      <c r="F7" s="241"/>
      <c r="G7" s="241"/>
      <c r="H7" s="241"/>
      <c r="I7" s="241"/>
    </row>
    <row r="8" spans="2:9">
      <c r="B8" s="149" t="s">
        <v>320</v>
      </c>
      <c r="C8" s="150" t="s">
        <v>1172</v>
      </c>
      <c r="D8" s="151" t="s">
        <v>125</v>
      </c>
      <c r="E8" s="152"/>
      <c r="F8" s="152"/>
      <c r="G8" s="152"/>
      <c r="H8" s="152"/>
      <c r="I8" s="152"/>
    </row>
    <row r="9" spans="2:9">
      <c r="B9" s="137" t="s">
        <v>259</v>
      </c>
      <c r="C9" s="138" t="s">
        <v>1173</v>
      </c>
      <c r="D9" s="139" t="s">
        <v>125</v>
      </c>
      <c r="E9" s="153"/>
      <c r="F9" s="153"/>
      <c r="G9" s="153"/>
      <c r="H9" s="153"/>
      <c r="I9" s="153"/>
    </row>
    <row r="10" spans="2:9">
      <c r="B10" s="42" t="s">
        <v>1174</v>
      </c>
      <c r="C10" s="30" t="s">
        <v>701</v>
      </c>
      <c r="D10" s="110" t="s">
        <v>125</v>
      </c>
      <c r="E10" s="153"/>
      <c r="F10" s="153"/>
      <c r="G10" s="153"/>
      <c r="H10" s="153"/>
      <c r="I10" s="153"/>
    </row>
    <row r="11" spans="2:9">
      <c r="B11" s="42" t="s">
        <v>1175</v>
      </c>
      <c r="C11" s="30" t="s">
        <v>648</v>
      </c>
      <c r="D11" s="110" t="s">
        <v>125</v>
      </c>
      <c r="E11" s="153"/>
      <c r="F11" s="153"/>
      <c r="G11" s="153"/>
      <c r="H11" s="153"/>
      <c r="I11" s="153"/>
    </row>
    <row r="12" spans="2:9">
      <c r="B12" s="42" t="s">
        <v>1176</v>
      </c>
      <c r="C12" s="30" t="s">
        <v>650</v>
      </c>
      <c r="D12" s="110" t="s">
        <v>125</v>
      </c>
      <c r="E12" s="153"/>
      <c r="F12" s="153"/>
      <c r="G12" s="153"/>
      <c r="H12" s="153"/>
      <c r="I12" s="153"/>
    </row>
    <row r="13" spans="2:9">
      <c r="B13" s="42" t="s">
        <v>1177</v>
      </c>
      <c r="C13" s="30" t="s">
        <v>652</v>
      </c>
      <c r="D13" s="110" t="s">
        <v>125</v>
      </c>
      <c r="E13" s="153"/>
      <c r="F13" s="153"/>
      <c r="G13" s="153"/>
      <c r="H13" s="153"/>
      <c r="I13" s="153"/>
    </row>
    <row r="14" spans="2:9">
      <c r="B14" s="42" t="s">
        <v>267</v>
      </c>
      <c r="C14" s="22" t="s">
        <v>1178</v>
      </c>
      <c r="D14" s="110" t="s">
        <v>125</v>
      </c>
      <c r="E14" s="153"/>
      <c r="F14" s="153"/>
      <c r="G14" s="153"/>
      <c r="H14" s="153"/>
      <c r="I14" s="153"/>
    </row>
    <row r="15" spans="2:9">
      <c r="B15" s="42" t="s">
        <v>1179</v>
      </c>
      <c r="C15" s="30" t="s">
        <v>655</v>
      </c>
      <c r="D15" s="110" t="s">
        <v>125</v>
      </c>
      <c r="E15" s="153"/>
      <c r="F15" s="153"/>
      <c r="G15" s="153"/>
      <c r="H15" s="153"/>
      <c r="I15" s="153"/>
    </row>
    <row r="16" spans="2:9">
      <c r="B16" s="42" t="s">
        <v>1180</v>
      </c>
      <c r="C16" s="30" t="s">
        <v>657</v>
      </c>
      <c r="D16" s="110" t="s">
        <v>125</v>
      </c>
      <c r="E16" s="153"/>
      <c r="F16" s="153"/>
      <c r="G16" s="153"/>
      <c r="H16" s="153"/>
      <c r="I16" s="153"/>
    </row>
    <row r="17" spans="2:9">
      <c r="B17" s="42" t="s">
        <v>1181</v>
      </c>
      <c r="C17" s="30" t="s">
        <v>659</v>
      </c>
      <c r="D17" s="110" t="s">
        <v>125</v>
      </c>
      <c r="E17" s="153"/>
      <c r="F17" s="153"/>
      <c r="G17" s="153"/>
      <c r="H17" s="153"/>
      <c r="I17" s="153"/>
    </row>
    <row r="18" spans="2:9">
      <c r="B18" s="42" t="s">
        <v>1182</v>
      </c>
      <c r="C18" s="30" t="s">
        <v>661</v>
      </c>
      <c r="D18" s="110" t="s">
        <v>125</v>
      </c>
      <c r="E18" s="153"/>
      <c r="F18" s="153"/>
      <c r="G18" s="153"/>
      <c r="H18" s="153"/>
      <c r="I18" s="153"/>
    </row>
    <row r="19" spans="2:9">
      <c r="B19" s="42" t="s">
        <v>1183</v>
      </c>
      <c r="C19" s="30" t="s">
        <v>663</v>
      </c>
      <c r="D19" s="110" t="s">
        <v>125</v>
      </c>
      <c r="E19" s="153"/>
      <c r="F19" s="153"/>
      <c r="G19" s="153"/>
      <c r="H19" s="153"/>
      <c r="I19" s="153"/>
    </row>
    <row r="20" spans="2:9">
      <c r="B20" s="42" t="s">
        <v>1184</v>
      </c>
      <c r="C20" s="30" t="s">
        <v>665</v>
      </c>
      <c r="D20" s="110" t="s">
        <v>125</v>
      </c>
      <c r="E20" s="153"/>
      <c r="F20" s="153"/>
      <c r="G20" s="153"/>
      <c r="H20" s="153"/>
      <c r="I20" s="153"/>
    </row>
    <row r="21" spans="2:9">
      <c r="B21" s="42" t="s">
        <v>1185</v>
      </c>
      <c r="C21" s="30" t="s">
        <v>667</v>
      </c>
      <c r="D21" s="110" t="s">
        <v>125</v>
      </c>
      <c r="E21" s="153"/>
      <c r="F21" s="153"/>
      <c r="G21" s="153"/>
      <c r="H21" s="153"/>
      <c r="I21" s="153"/>
    </row>
    <row r="22" spans="2:9">
      <c r="B22" s="42" t="s">
        <v>1186</v>
      </c>
      <c r="C22" s="30" t="s">
        <v>669</v>
      </c>
      <c r="D22" s="110" t="s">
        <v>125</v>
      </c>
      <c r="E22" s="153"/>
      <c r="F22" s="153"/>
      <c r="G22" s="153"/>
      <c r="H22" s="153"/>
      <c r="I22" s="153"/>
    </row>
    <row r="23" spans="2:9">
      <c r="B23" s="42" t="s">
        <v>1187</v>
      </c>
      <c r="C23" s="30" t="s">
        <v>1188</v>
      </c>
      <c r="D23" s="110" t="s">
        <v>125</v>
      </c>
      <c r="E23" s="153"/>
      <c r="F23" s="153"/>
      <c r="G23" s="153"/>
      <c r="H23" s="153"/>
      <c r="I23" s="153"/>
    </row>
    <row r="24" spans="2:9">
      <c r="B24" s="42" t="s">
        <v>1189</v>
      </c>
      <c r="C24" s="30" t="s">
        <v>1190</v>
      </c>
      <c r="D24" s="110" t="s">
        <v>125</v>
      </c>
      <c r="E24" s="153"/>
      <c r="F24" s="153"/>
      <c r="G24" s="153"/>
      <c r="H24" s="153"/>
      <c r="I24" s="153"/>
    </row>
    <row r="25" spans="2:9">
      <c r="B25" s="43" t="s">
        <v>274</v>
      </c>
      <c r="C25" s="33" t="s">
        <v>1191</v>
      </c>
      <c r="D25" s="124" t="s">
        <v>125</v>
      </c>
      <c r="E25" s="153"/>
      <c r="F25" s="153"/>
      <c r="G25" s="153"/>
      <c r="H25" s="153"/>
      <c r="I25" s="153"/>
    </row>
    <row r="26" spans="2:9">
      <c r="B26" s="42" t="s">
        <v>1192</v>
      </c>
      <c r="C26" s="30" t="s">
        <v>674</v>
      </c>
      <c r="D26" s="22" t="s">
        <v>125</v>
      </c>
      <c r="E26" s="153"/>
      <c r="F26" s="153"/>
      <c r="G26" s="153"/>
      <c r="H26" s="153"/>
      <c r="I26" s="153"/>
    </row>
    <row r="27" spans="2:9">
      <c r="B27" s="42" t="s">
        <v>1193</v>
      </c>
      <c r="C27" s="30" t="s">
        <v>676</v>
      </c>
      <c r="D27" s="22" t="s">
        <v>125</v>
      </c>
      <c r="E27" s="153"/>
      <c r="F27" s="153"/>
      <c r="G27" s="153"/>
      <c r="H27" s="153"/>
      <c r="I27" s="153"/>
    </row>
    <row r="28" spans="2:9">
      <c r="B28" s="42" t="s">
        <v>1194</v>
      </c>
      <c r="C28" s="30" t="s">
        <v>678</v>
      </c>
      <c r="D28" s="22" t="s">
        <v>125</v>
      </c>
      <c r="E28" s="153"/>
      <c r="F28" s="153"/>
      <c r="G28" s="153"/>
      <c r="H28" s="153"/>
      <c r="I28" s="153"/>
    </row>
    <row r="29" spans="2:9">
      <c r="B29" s="42" t="s">
        <v>1195</v>
      </c>
      <c r="C29" s="30" t="s">
        <v>680</v>
      </c>
      <c r="D29" s="22" t="s">
        <v>125</v>
      </c>
      <c r="E29" s="153"/>
      <c r="F29" s="153"/>
      <c r="G29" s="153"/>
      <c r="H29" s="153"/>
      <c r="I29" s="153"/>
    </row>
    <row r="30" spans="2:9">
      <c r="B30" s="42" t="s">
        <v>1196</v>
      </c>
      <c r="C30" s="30" t="s">
        <v>682</v>
      </c>
      <c r="D30" s="22" t="s">
        <v>125</v>
      </c>
      <c r="E30" s="153"/>
      <c r="F30" s="153"/>
      <c r="G30" s="153"/>
      <c r="H30" s="153"/>
      <c r="I30" s="153"/>
    </row>
    <row r="31" spans="2:9">
      <c r="B31" s="42" t="s">
        <v>1197</v>
      </c>
      <c r="C31" s="30" t="s">
        <v>684</v>
      </c>
      <c r="D31" s="22" t="s">
        <v>125</v>
      </c>
      <c r="E31" s="153"/>
      <c r="F31" s="153"/>
      <c r="G31" s="153"/>
      <c r="H31" s="153"/>
      <c r="I31" s="153"/>
    </row>
    <row r="32" spans="2:9">
      <c r="B32" s="42" t="s">
        <v>1198</v>
      </c>
      <c r="C32" s="30" t="s">
        <v>686</v>
      </c>
      <c r="D32" s="22" t="s">
        <v>125</v>
      </c>
      <c r="E32" s="153"/>
      <c r="F32" s="153"/>
      <c r="G32" s="153"/>
      <c r="H32" s="153"/>
      <c r="I32" s="153"/>
    </row>
    <row r="33" spans="2:9">
      <c r="B33" s="42" t="s">
        <v>1199</v>
      </c>
      <c r="C33" s="30" t="s">
        <v>688</v>
      </c>
      <c r="D33" s="22" t="s">
        <v>125</v>
      </c>
      <c r="E33" s="153"/>
      <c r="F33" s="153"/>
      <c r="G33" s="153"/>
      <c r="H33" s="153"/>
      <c r="I33" s="153"/>
    </row>
    <row r="34" spans="2:9">
      <c r="B34" s="40" t="s">
        <v>1200</v>
      </c>
      <c r="C34" s="95" t="s">
        <v>1201</v>
      </c>
      <c r="D34" s="22" t="s">
        <v>125</v>
      </c>
      <c r="E34" s="153"/>
      <c r="F34" s="153"/>
      <c r="G34" s="153"/>
      <c r="H34" s="153"/>
      <c r="I34" s="153"/>
    </row>
    <row r="35" spans="2:9">
      <c r="B35" s="133" t="s">
        <v>1202</v>
      </c>
      <c r="C35" s="134" t="s">
        <v>1203</v>
      </c>
      <c r="D35" s="25" t="s">
        <v>125</v>
      </c>
      <c r="E35" s="153"/>
      <c r="F35" s="153"/>
      <c r="G35" s="153"/>
      <c r="H35" s="153"/>
      <c r="I35" s="153"/>
    </row>
    <row r="36" spans="2:9">
      <c r="B36" s="42" t="s">
        <v>155</v>
      </c>
      <c r="C36" s="117" t="s">
        <v>175</v>
      </c>
      <c r="D36" s="22" t="s">
        <v>125</v>
      </c>
      <c r="E36" s="154"/>
      <c r="F36" s="154"/>
      <c r="G36" s="154"/>
      <c r="H36" s="154"/>
      <c r="I36" s="154"/>
    </row>
    <row r="37" spans="2:9">
      <c r="B37" s="24" t="s">
        <v>282</v>
      </c>
      <c r="C37" s="45" t="s">
        <v>1204</v>
      </c>
      <c r="D37" s="25" t="s">
        <v>125</v>
      </c>
      <c r="E37" s="153"/>
      <c r="F37" s="153"/>
      <c r="G37" s="153"/>
      <c r="H37" s="153"/>
      <c r="I37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="90" zoomScaleNormal="90" workbookViewId="0">
      <pane xSplit="4" ySplit="1" topLeftCell="E2" activePane="bottomRight" state="frozen"/>
      <selection pane="topRight" activeCell="K89" sqref="K89:L134"/>
      <selection pane="bottomLeft" activeCell="K89" sqref="K89:L134"/>
      <selection pane="bottomRight" activeCell="M8" sqref="M8"/>
    </sheetView>
  </sheetViews>
  <sheetFormatPr baseColWidth="10" defaultColWidth="11.453125" defaultRowHeight="14.5"/>
  <cols>
    <col min="2" max="2" width="8.54296875" customWidth="1"/>
    <col min="3" max="3" width="78.453125" customWidth="1"/>
    <col min="4" max="4" width="7.26953125" customWidth="1"/>
    <col min="5" max="5" width="17" style="51" customWidth="1"/>
    <col min="6" max="6" width="14.26953125" style="51" bestFit="1" customWidth="1"/>
    <col min="7" max="7" width="13.1796875" style="51" bestFit="1" customWidth="1"/>
    <col min="8" max="11" width="13.54296875" style="51" bestFit="1" customWidth="1"/>
    <col min="21" max="21" width="12.81640625" bestFit="1" customWidth="1"/>
  </cols>
  <sheetData>
    <row r="1" spans="2:21">
      <c r="B1" s="12" t="s">
        <v>117</v>
      </c>
      <c r="E1"/>
      <c r="F1"/>
      <c r="G1"/>
      <c r="H1"/>
      <c r="I1"/>
      <c r="J1"/>
      <c r="K1"/>
    </row>
    <row r="2" spans="2:21" ht="15.5">
      <c r="B2" s="13" t="s">
        <v>118</v>
      </c>
      <c r="C2" s="14"/>
      <c r="D2" s="15"/>
      <c r="E2" s="230" t="str">
        <f>+Indice!H25</f>
        <v>Costa Rica - Sociedades Públicas No Financieras</v>
      </c>
      <c r="F2" s="230"/>
      <c r="G2" s="230"/>
      <c r="H2" s="230"/>
      <c r="I2" s="230"/>
      <c r="J2" s="230"/>
      <c r="K2" s="230"/>
    </row>
    <row r="3" spans="2:21" ht="15.5">
      <c r="B3" s="16" t="s">
        <v>119</v>
      </c>
      <c r="C3" s="17"/>
      <c r="D3" s="18"/>
      <c r="E3" s="230" t="s">
        <v>120</v>
      </c>
      <c r="F3" s="230"/>
      <c r="G3" s="230"/>
      <c r="H3" s="230"/>
      <c r="I3" s="230"/>
      <c r="J3" s="230"/>
      <c r="K3" s="230"/>
    </row>
    <row r="4" spans="2:21" ht="15" customHeight="1">
      <c r="B4" s="19"/>
      <c r="C4" s="20"/>
      <c r="D4" s="21"/>
      <c r="E4" s="231" t="s">
        <v>121</v>
      </c>
      <c r="F4" s="232"/>
      <c r="G4" s="232"/>
      <c r="H4" s="232"/>
      <c r="I4" s="232"/>
      <c r="J4" s="232"/>
      <c r="K4" s="232"/>
    </row>
    <row r="5" spans="2:21" ht="15" customHeight="1">
      <c r="B5" s="228" t="s">
        <v>122</v>
      </c>
      <c r="C5" s="229"/>
      <c r="D5" s="22"/>
      <c r="E5" s="233"/>
      <c r="F5" s="234"/>
      <c r="G5" s="234"/>
      <c r="H5" s="234"/>
      <c r="I5" s="234"/>
      <c r="J5" s="234"/>
      <c r="K5" s="234"/>
    </row>
    <row r="6" spans="2:21" ht="14.5" customHeight="1">
      <c r="B6" s="228"/>
      <c r="C6" s="229"/>
      <c r="D6" s="22"/>
      <c r="E6" s="23"/>
      <c r="F6" s="23"/>
      <c r="G6" s="23"/>
      <c r="H6" s="23"/>
      <c r="I6" s="23"/>
      <c r="J6" s="23"/>
      <c r="K6" s="23"/>
    </row>
    <row r="7" spans="2:21">
      <c r="B7" s="24"/>
      <c r="C7" s="25"/>
      <c r="D7" s="25"/>
      <c r="E7" s="214">
        <v>2019</v>
      </c>
      <c r="F7" s="214">
        <f>+E7+1</f>
        <v>2020</v>
      </c>
      <c r="G7" s="214">
        <f t="shared" ref="G7:K7" si="0">+F7+1</f>
        <v>2021</v>
      </c>
      <c r="H7" s="214">
        <f t="shared" si="0"/>
        <v>2022</v>
      </c>
      <c r="I7" s="214">
        <f t="shared" si="0"/>
        <v>2023</v>
      </c>
      <c r="J7" s="214">
        <f t="shared" si="0"/>
        <v>2024</v>
      </c>
      <c r="K7" s="214">
        <f t="shared" si="0"/>
        <v>2025</v>
      </c>
    </row>
    <row r="8" spans="2:21" ht="32.25" customHeight="1">
      <c r="B8" s="225" t="s">
        <v>123</v>
      </c>
      <c r="C8" s="226"/>
      <c r="D8" s="227"/>
      <c r="E8" s="26"/>
      <c r="F8" s="26"/>
      <c r="G8" s="26"/>
      <c r="H8" s="26"/>
      <c r="I8" s="26"/>
      <c r="J8" s="26"/>
      <c r="K8" s="26"/>
    </row>
    <row r="9" spans="2:21">
      <c r="B9" s="27" t="s">
        <v>302</v>
      </c>
      <c r="C9" s="28" t="s">
        <v>124</v>
      </c>
      <c r="D9" s="22" t="s">
        <v>125</v>
      </c>
      <c r="E9" s="212">
        <f>INDEX(Ingreso!$E$8:$BU$102,MATCH($B9,Ingreso!$B$8:$B$89,0),MATCH(E$7,Ingreso!$E$7:$N$7,0))</f>
        <v>4151942.91751868</v>
      </c>
      <c r="F9" s="212">
        <f>INDEX(Ingreso!$E$8:$BU$102,MATCH($B9,Ingreso!$B$8:$B$89,0),MATCH(F$7,Ingreso!$E$7:$N$7,0))</f>
        <v>3543156.6943715299</v>
      </c>
      <c r="G9" s="212">
        <f>INDEX(Ingreso!$E$8:$BU$102,MATCH($B9,Ingreso!$B$8:$B$89,0),MATCH(G$7,Ingreso!$E$7:$N$7,0))</f>
        <v>3923694.3782512303</v>
      </c>
      <c r="H9" s="212">
        <f>INDEX(Ingreso!$E$8:$BU$102,MATCH($B9,Ingreso!$B$8:$B$89,0),MATCH(H$7,Ingreso!$E$7:$N$7,0))</f>
        <v>4835375.6077208603</v>
      </c>
      <c r="I9" s="212">
        <f>INDEX(Ingreso!$E$8:$BU$102,MATCH($B9,Ingreso!$B$8:$B$89,0),MATCH(I$7,Ingreso!$E$7:$N$7,0))</f>
        <v>4593364.7093889005</v>
      </c>
      <c r="J9" s="212">
        <f>INDEX(Ingreso!$E$8:$BU$102,MATCH($B9,Ingreso!$B$8:$B$89,0),MATCH(J$7,Ingreso!$E$7:$N$7,0))</f>
        <v>0</v>
      </c>
      <c r="K9" s="212">
        <f>INDEX(Ingreso!$E$8:$BU$102,MATCH($B9,Ingreso!$B$8:$B$89,0),MATCH(K$7,Ingreso!$E$7:$N$7,0))</f>
        <v>0</v>
      </c>
      <c r="Q9" s="203"/>
      <c r="R9" s="203"/>
      <c r="S9" s="203"/>
      <c r="T9" s="203"/>
      <c r="U9" s="203"/>
    </row>
    <row r="10" spans="2:21">
      <c r="B10" s="27" t="s">
        <v>126</v>
      </c>
      <c r="C10" s="30" t="s">
        <v>127</v>
      </c>
      <c r="D10" s="22" t="s">
        <v>125</v>
      </c>
      <c r="E10" s="31">
        <f>INDEX(Ingreso!$E$8:$BU$102,MATCH($B10,Ingreso!$B$8:$B$89,0),MATCH(E$7,Ingreso!$E$7:$N$7,0))</f>
        <v>0</v>
      </c>
      <c r="F10" s="31">
        <f>INDEX(Ingreso!$E$8:$BU$102,MATCH($B10,Ingreso!$B$8:$B$89,0),MATCH(F$7,Ingreso!$E$7:$N$7,0))</f>
        <v>0</v>
      </c>
      <c r="G10" s="31">
        <f>INDEX(Ingreso!$E$8:$BU$102,MATCH($B10,Ingreso!$B$8:$B$89,0),MATCH(G$7,Ingreso!$E$7:$N$7,0))</f>
        <v>0</v>
      </c>
      <c r="H10" s="31">
        <f>INDEX(Ingreso!$E$8:$BU$102,MATCH($B10,Ingreso!$B$8:$B$89,0),MATCH(H$7,Ingreso!$E$7:$N$7,0))</f>
        <v>0</v>
      </c>
      <c r="I10" s="31">
        <f>INDEX(Ingreso!$E$8:$BU$102,MATCH($B10,Ingreso!$B$8:$B$89,0),MATCH(I$7,Ingreso!$E$7:$N$7,0))</f>
        <v>0</v>
      </c>
      <c r="J10" s="31">
        <f>INDEX(Ingreso!$E$8:$BU$102,MATCH($B10,Ingreso!$B$8:$B$89,0),MATCH(J$7,Ingreso!$E$7:$N$7,0))</f>
        <v>0</v>
      </c>
      <c r="K10" s="31">
        <f>INDEX(Ingreso!$E$8:$BU$102,MATCH($B10,Ingreso!$B$8:$B$89,0),MATCH(K$7,Ingreso!$E$7:$N$7,0))</f>
        <v>0</v>
      </c>
      <c r="Q10" s="203"/>
      <c r="R10" s="203"/>
      <c r="S10" s="203"/>
      <c r="T10" s="203"/>
      <c r="U10" s="203"/>
    </row>
    <row r="11" spans="2:21">
      <c r="B11" s="27" t="s">
        <v>128</v>
      </c>
      <c r="C11" s="30" t="s">
        <v>129</v>
      </c>
      <c r="D11" s="22" t="s">
        <v>125</v>
      </c>
      <c r="E11" s="31">
        <f>INDEX(Ingreso!$E$8:$BU$102,MATCH($B11,Ingreso!$B$8:$B$89,0),MATCH(E$7,Ingreso!$E$7:$N$7,0))</f>
        <v>0</v>
      </c>
      <c r="F11" s="31">
        <f>INDEX(Ingreso!$E$8:$BU$102,MATCH($B11,Ingreso!$B$8:$B$89,0),MATCH(F$7,Ingreso!$E$7:$N$7,0))</f>
        <v>0</v>
      </c>
      <c r="G11" s="31">
        <f>INDEX(Ingreso!$E$8:$BU$102,MATCH($B11,Ingreso!$B$8:$B$89,0),MATCH(G$7,Ingreso!$E$7:$N$7,0))</f>
        <v>0</v>
      </c>
      <c r="H11" s="31">
        <f>INDEX(Ingreso!$E$8:$BU$102,MATCH($B11,Ingreso!$B$8:$B$89,0),MATCH(H$7,Ingreso!$E$7:$N$7,0))</f>
        <v>0</v>
      </c>
      <c r="I11" s="31">
        <f>INDEX(Ingreso!$E$8:$BU$102,MATCH($B11,Ingreso!$B$8:$B$89,0),MATCH(I$7,Ingreso!$E$7:$N$7,0))</f>
        <v>0</v>
      </c>
      <c r="J11" s="31">
        <f>INDEX(Ingreso!$E$8:$BU$102,MATCH($B11,Ingreso!$B$8:$B$89,0),MATCH(J$7,Ingreso!$E$7:$N$7,0))</f>
        <v>0</v>
      </c>
      <c r="K11" s="31">
        <f>INDEX(Ingreso!$E$8:$BU$102,MATCH($B11,Ingreso!$B$8:$B$89,0),MATCH(K$7,Ingreso!$E$7:$N$7,0))</f>
        <v>0</v>
      </c>
      <c r="Q11" s="203"/>
      <c r="R11" s="203"/>
      <c r="S11" s="203"/>
      <c r="T11" s="203"/>
      <c r="U11" s="203"/>
    </row>
    <row r="12" spans="2:21">
      <c r="B12" s="27" t="s">
        <v>130</v>
      </c>
      <c r="C12" s="30" t="s">
        <v>131</v>
      </c>
      <c r="D12" s="22" t="s">
        <v>125</v>
      </c>
      <c r="E12" s="31">
        <f>INDEX(Ingreso!$E$8:$BU$102,MATCH($B12,Ingreso!$B$8:$B$89,0),MATCH(E$7,Ingreso!$E$7:$N$7,0))</f>
        <v>0</v>
      </c>
      <c r="F12" s="31">
        <f>INDEX(Ingreso!$E$8:$BU$102,MATCH($B12,Ingreso!$B$8:$B$89,0),MATCH(F$7,Ingreso!$E$7:$N$7,0))</f>
        <v>0</v>
      </c>
      <c r="G12" s="31">
        <f>INDEX(Ingreso!$E$8:$BU$102,MATCH($B12,Ingreso!$B$8:$B$89,0),MATCH(G$7,Ingreso!$E$7:$N$7,0))</f>
        <v>0</v>
      </c>
      <c r="H12" s="31">
        <f>INDEX(Ingreso!$E$8:$BU$102,MATCH($B12,Ingreso!$B$8:$B$89,0),MATCH(H$7,Ingreso!$E$7:$N$7,0))</f>
        <v>0</v>
      </c>
      <c r="I12" s="31">
        <f>INDEX(Ingreso!$E$8:$BU$102,MATCH($B12,Ingreso!$B$8:$B$89,0),MATCH(I$7,Ingreso!$E$7:$N$7,0))</f>
        <v>0</v>
      </c>
      <c r="J12" s="31">
        <f>INDEX(Ingreso!$E$8:$BU$102,MATCH($B12,Ingreso!$B$8:$B$89,0),MATCH(J$7,Ingreso!$E$7:$N$7,0))</f>
        <v>0</v>
      </c>
      <c r="K12" s="31">
        <f>INDEX(Ingreso!$E$8:$BU$102,MATCH($B12,Ingreso!$B$8:$B$89,0),MATCH(K$7,Ingreso!$E$7:$N$7,0))</f>
        <v>0</v>
      </c>
      <c r="Q12" s="203"/>
      <c r="R12" s="203"/>
      <c r="S12" s="203"/>
      <c r="T12" s="203"/>
      <c r="U12" s="203"/>
    </row>
    <row r="13" spans="2:21">
      <c r="B13" s="27" t="s">
        <v>132</v>
      </c>
      <c r="C13" s="30" t="s">
        <v>133</v>
      </c>
      <c r="D13" s="22" t="s">
        <v>125</v>
      </c>
      <c r="E13" s="31">
        <f>INDEX(Ingreso!$E$8:$BU$102,MATCH($B13,Ingreso!$B$8:$B$89,0),MATCH(E$7,Ingreso!$E$7:$N$7,0))</f>
        <v>4151942.91751868</v>
      </c>
      <c r="F13" s="31">
        <f>INDEX(Ingreso!$E$8:$BU$102,MATCH($B13,Ingreso!$B$8:$B$89,0),MATCH(F$7,Ingreso!$E$7:$N$7,0))</f>
        <v>3543156.6943715299</v>
      </c>
      <c r="G13" s="31">
        <f>INDEX(Ingreso!$E$8:$BU$102,MATCH($B13,Ingreso!$B$8:$B$89,0),MATCH(G$7,Ingreso!$E$7:$N$7,0))</f>
        <v>3923694.3782512303</v>
      </c>
      <c r="H13" s="31">
        <f>INDEX(Ingreso!$E$8:$BU$102,MATCH($B13,Ingreso!$B$8:$B$89,0),MATCH(H$7,Ingreso!$E$7:$N$7,0))</f>
        <v>4835375.6077208603</v>
      </c>
      <c r="I13" s="31">
        <f>INDEX(Ingreso!$E$8:$BU$102,MATCH($B13,Ingreso!$B$8:$B$89,0),MATCH(I$7,Ingreso!$E$7:$N$7,0))</f>
        <v>4593364.7093888987</v>
      </c>
      <c r="J13" s="31">
        <f>INDEX(Ingreso!$E$8:$BU$102,MATCH($B13,Ingreso!$B$8:$B$89,0),MATCH(J$7,Ingreso!$E$7:$N$7,0))</f>
        <v>0</v>
      </c>
      <c r="K13" s="31">
        <f>INDEX(Ingreso!$E$8:$BU$102,MATCH($B13,Ingreso!$B$8:$B$89,0),MATCH(K$7,Ingreso!$E$7:$N$7,0))</f>
        <v>0</v>
      </c>
      <c r="Q13" s="203"/>
      <c r="R13" s="203"/>
      <c r="S13" s="203"/>
      <c r="T13" s="203"/>
      <c r="U13" s="203"/>
    </row>
    <row r="14" spans="2:21">
      <c r="B14" s="27" t="s">
        <v>134</v>
      </c>
      <c r="C14" s="28" t="s">
        <v>135</v>
      </c>
      <c r="D14" s="22" t="s">
        <v>125</v>
      </c>
      <c r="E14" s="212">
        <f>INDEX(Gasto!$E$8:$CH$53,MATCH($B14,Gasto!$B$8:$B$53,0),MATCH(E$7,Gasto!$E$7:$N$7,0))</f>
        <v>4185217.8884585304</v>
      </c>
      <c r="F14" s="212">
        <f>INDEX(Gasto!$E$8:$CH$53,MATCH($B14,Gasto!$B$8:$B$53,0),MATCH(F$7,Gasto!$E$7:$N$7,0))</f>
        <v>3523412.7570636198</v>
      </c>
      <c r="G14" s="212">
        <f>INDEX(Gasto!$E$8:$CH$53,MATCH($B14,Gasto!$B$8:$B$53,0),MATCH(G$7,Gasto!$E$7:$N$7,0))</f>
        <v>3889742.2468196992</v>
      </c>
      <c r="H14" s="212">
        <f>INDEX(Gasto!$E$8:$CH$53,MATCH($B14,Gasto!$B$8:$B$53,0),MATCH(H$7,Gasto!$E$7:$N$7,0))</f>
        <v>4680824.4875422698</v>
      </c>
      <c r="I14" s="212">
        <f>INDEX(Gasto!$E$8:$CH$53,MATCH($B14,Gasto!$B$8:$B$53,0),MATCH(I$7,Gasto!$E$7:$N$7,0))</f>
        <v>4420534.8242834499</v>
      </c>
      <c r="J14" s="212">
        <f>INDEX(Gasto!$E$8:$CH$53,MATCH($B14,Gasto!$B$8:$B$53,0),MATCH(J$7,Gasto!$E$7:$N$7,0))</f>
        <v>0</v>
      </c>
      <c r="K14" s="212">
        <f>INDEX(Gasto!$E$8:$CH$53,MATCH($B14,Gasto!$B$8:$B$53,0),MATCH(K$7,Gasto!$E$7:$N$7,0))</f>
        <v>0</v>
      </c>
      <c r="Q14" s="203"/>
      <c r="R14" s="203"/>
      <c r="S14" s="203"/>
      <c r="T14" s="203"/>
      <c r="U14" s="203"/>
    </row>
    <row r="15" spans="2:21">
      <c r="B15" s="27" t="s">
        <v>136</v>
      </c>
      <c r="C15" s="30" t="s">
        <v>137</v>
      </c>
      <c r="D15" s="22" t="s">
        <v>125</v>
      </c>
      <c r="E15" s="31">
        <f>INDEX(Gasto!$E$8:$CH$53,MATCH($B15,Gasto!$B$8:$B$53,0),MATCH(E$7,Gasto!$E$7:$N$7,0))</f>
        <v>473468.87223152007</v>
      </c>
      <c r="F15" s="31">
        <f>INDEX(Gasto!$E$8:$CH$53,MATCH($B15,Gasto!$B$8:$B$53,0),MATCH(F$7,Gasto!$E$7:$N$7,0))</f>
        <v>445671.07443585002</v>
      </c>
      <c r="G15" s="31">
        <f>INDEX(Gasto!$E$8:$CH$53,MATCH($B15,Gasto!$B$8:$B$53,0),MATCH(G$7,Gasto!$E$7:$N$7,0))</f>
        <v>437431.77507360006</v>
      </c>
      <c r="H15" s="31">
        <f>INDEX(Gasto!$E$8:$CH$53,MATCH($B15,Gasto!$B$8:$B$53,0),MATCH(H$7,Gasto!$E$7:$N$7,0))</f>
        <v>497894.219431</v>
      </c>
      <c r="I15" s="31">
        <f>INDEX(Gasto!$E$8:$CH$53,MATCH($B15,Gasto!$B$8:$B$53,0),MATCH(I$7,Gasto!$E$7:$N$7,0))</f>
        <v>498918.44846956001</v>
      </c>
      <c r="J15" s="31">
        <f>INDEX(Gasto!$E$8:$CH$53,MATCH($B15,Gasto!$B$8:$B$53,0),MATCH(J$7,Gasto!$E$7:$N$7,0))</f>
        <v>0</v>
      </c>
      <c r="K15" s="31">
        <f>INDEX(Gasto!$E$8:$CH$53,MATCH($B15,Gasto!$B$8:$B$53,0),MATCH(K$7,Gasto!$E$7:$N$7,0))</f>
        <v>0</v>
      </c>
      <c r="Q15" s="203"/>
      <c r="R15" s="203"/>
      <c r="S15" s="203"/>
      <c r="T15" s="203"/>
      <c r="U15" s="203"/>
    </row>
    <row r="16" spans="2:21">
      <c r="B16" s="27" t="s">
        <v>138</v>
      </c>
      <c r="C16" s="30" t="s">
        <v>139</v>
      </c>
      <c r="D16" s="22" t="s">
        <v>125</v>
      </c>
      <c r="E16" s="31">
        <f>INDEX(Gasto!$E$8:$CH$53,MATCH($B16,Gasto!$B$8:$B$53,0),MATCH(E$7,Gasto!$E$7:$N$7,0))</f>
        <v>2549702.1749970098</v>
      </c>
      <c r="F16" s="31">
        <f>INDEX(Gasto!$E$8:$CH$53,MATCH($B16,Gasto!$B$8:$B$53,0),MATCH(F$7,Gasto!$E$7:$N$7,0))</f>
        <v>1943287.1347758302</v>
      </c>
      <c r="G16" s="31">
        <f>INDEX(Gasto!$E$8:$CH$53,MATCH($B16,Gasto!$B$8:$B$53,0),MATCH(G$7,Gasto!$E$7:$N$7,0))</f>
        <v>2329128.2986777797</v>
      </c>
      <c r="H16" s="31">
        <f>INDEX(Gasto!$E$8:$CH$53,MATCH($B16,Gasto!$B$8:$B$53,0),MATCH(H$7,Gasto!$E$7:$N$7,0))</f>
        <v>3148785.7099052696</v>
      </c>
      <c r="I16" s="31">
        <f>INDEX(Gasto!$E$8:$CH$53,MATCH($B16,Gasto!$B$8:$B$53,0),MATCH(I$7,Gasto!$E$7:$N$7,0))</f>
        <v>2955551.8431851096</v>
      </c>
      <c r="J16" s="31">
        <f>INDEX(Gasto!$E$8:$CH$53,MATCH($B16,Gasto!$B$8:$B$53,0),MATCH(J$7,Gasto!$E$7:$N$7,0))</f>
        <v>0</v>
      </c>
      <c r="K16" s="31">
        <f>INDEX(Gasto!$E$8:$CH$53,MATCH($B16,Gasto!$B$8:$B$53,0),MATCH(K$7,Gasto!$E$7:$N$7,0))</f>
        <v>0</v>
      </c>
      <c r="Q16" s="203"/>
      <c r="R16" s="203"/>
      <c r="S16" s="203"/>
      <c r="T16" s="203"/>
      <c r="U16" s="203"/>
    </row>
    <row r="17" spans="2:21">
      <c r="B17" s="27" t="s">
        <v>140</v>
      </c>
      <c r="C17" s="30" t="s">
        <v>141</v>
      </c>
      <c r="D17" s="22" t="s">
        <v>125</v>
      </c>
      <c r="E17" s="65">
        <f>INDEX(Gasto!$E$8:$CH$53,MATCH($B17,Gasto!$B$8:$B$53,0),MATCH(E$7,Gasto!$E$7:$N$7,0))</f>
        <v>443309.39145023999</v>
      </c>
      <c r="F17" s="65">
        <f>INDEX(Gasto!$E$8:$CH$53,MATCH($B17,Gasto!$B$8:$B$53,0),MATCH(F$7,Gasto!$E$7:$N$7,0))</f>
        <v>457964.38807609002</v>
      </c>
      <c r="G17" s="65">
        <f>INDEX(Gasto!$E$8:$CH$53,MATCH($B17,Gasto!$B$8:$B$53,0),MATCH(G$7,Gasto!$E$7:$N$7,0))</f>
        <v>460552.58514291997</v>
      </c>
      <c r="H17" s="65">
        <f>INDEX(Gasto!$E$8:$CH$53,MATCH($B17,Gasto!$B$8:$B$53,0),MATCH(H$7,Gasto!$E$7:$N$7,0))</f>
        <v>462219.34760823997</v>
      </c>
      <c r="I17" s="65">
        <f>INDEX(Gasto!$E$8:$CH$53,MATCH($B17,Gasto!$B$8:$B$53,0),MATCH(I$7,Gasto!$E$7:$N$7,0))</f>
        <v>426054.81121364998</v>
      </c>
      <c r="J17" s="65">
        <f>INDEX(Gasto!$E$8:$CH$53,MATCH($B17,Gasto!$B$8:$B$53,0),MATCH(J$7,Gasto!$E$7:$N$7,0))</f>
        <v>0</v>
      </c>
      <c r="K17" s="65">
        <f>INDEX(Gasto!$E$8:$CH$53,MATCH($B17,Gasto!$B$8:$B$53,0),MATCH(K$7,Gasto!$E$7:$N$7,0))</f>
        <v>0</v>
      </c>
      <c r="Q17" s="203"/>
      <c r="R17" s="203"/>
      <c r="S17" s="203"/>
      <c r="T17" s="203"/>
      <c r="U17" s="203"/>
    </row>
    <row r="18" spans="2:21">
      <c r="B18" s="27" t="s">
        <v>142</v>
      </c>
      <c r="C18" s="30" t="s">
        <v>143</v>
      </c>
      <c r="D18" s="22" t="s">
        <v>125</v>
      </c>
      <c r="E18" s="31">
        <f>INDEX(Gasto!$E$8:$CH$53,MATCH($B18,Gasto!$B$8:$B$53,0),MATCH(E$7,Gasto!$E$7:$N$7,0))</f>
        <v>284673.93610925</v>
      </c>
      <c r="F18" s="31">
        <f>INDEX(Gasto!$E$8:$CH$53,MATCH($B18,Gasto!$B$8:$B$53,0),MATCH(F$7,Gasto!$E$7:$N$7,0))</f>
        <v>278519.01389315003</v>
      </c>
      <c r="G18" s="31">
        <f>INDEX(Gasto!$E$8:$CH$53,MATCH($B18,Gasto!$B$8:$B$53,0),MATCH(G$7,Gasto!$E$7:$N$7,0))</f>
        <v>269206.82288692996</v>
      </c>
      <c r="H18" s="31">
        <f>INDEX(Gasto!$E$8:$CH$53,MATCH($B18,Gasto!$B$8:$B$53,0),MATCH(H$7,Gasto!$E$7:$N$7,0))</f>
        <v>260374.95818772994</v>
      </c>
      <c r="I18" s="31">
        <f>INDEX(Gasto!$E$8:$CH$53,MATCH($B18,Gasto!$B$8:$B$53,0),MATCH(I$7,Gasto!$E$7:$N$7,0))</f>
        <v>233123.97678615001</v>
      </c>
      <c r="J18" s="31">
        <f>INDEX(Gasto!$E$8:$CH$53,MATCH($B18,Gasto!$B$8:$B$53,0),MATCH(J$7,Gasto!$E$7:$N$7,0))</f>
        <v>0</v>
      </c>
      <c r="K18" s="31">
        <f>INDEX(Gasto!$E$8:$CH$53,MATCH($B18,Gasto!$B$8:$B$53,0),MATCH(K$7,Gasto!$E$7:$N$7,0))</f>
        <v>0</v>
      </c>
      <c r="Q18" s="203"/>
      <c r="R18" s="203"/>
      <c r="S18" s="203"/>
      <c r="T18" s="203"/>
      <c r="U18" s="203"/>
    </row>
    <row r="19" spans="2:21">
      <c r="B19" s="27" t="s">
        <v>144</v>
      </c>
      <c r="C19" s="30" t="s">
        <v>145</v>
      </c>
      <c r="D19" s="22" t="s">
        <v>125</v>
      </c>
      <c r="E19" s="31">
        <f>INDEX(Gasto!$E$8:$CH$53,MATCH($B19,Gasto!$B$8:$B$53,0),MATCH(E$7,Gasto!$E$7:$N$7,0))</f>
        <v>0</v>
      </c>
      <c r="F19" s="31">
        <f>INDEX(Gasto!$E$8:$CH$53,MATCH($B19,Gasto!$B$8:$B$53,0),MATCH(F$7,Gasto!$E$7:$N$7,0))</f>
        <v>0</v>
      </c>
      <c r="G19" s="31">
        <f>INDEX(Gasto!$E$8:$CH$53,MATCH($B19,Gasto!$B$8:$B$53,0),MATCH(G$7,Gasto!$E$7:$N$7,0))</f>
        <v>0</v>
      </c>
      <c r="H19" s="31">
        <f>INDEX(Gasto!$E$8:$CH$53,MATCH($B19,Gasto!$B$8:$B$53,0),MATCH(H$7,Gasto!$E$7:$N$7,0))</f>
        <v>0</v>
      </c>
      <c r="I19" s="31">
        <f>INDEX(Gasto!$E$8:$CH$53,MATCH($B19,Gasto!$B$8:$B$53,0),MATCH(I$7,Gasto!$E$7:$N$7,0))</f>
        <v>0</v>
      </c>
      <c r="J19" s="31">
        <f>INDEX(Gasto!$E$8:$CH$53,MATCH($B19,Gasto!$B$8:$B$53,0),MATCH(J$7,Gasto!$E$7:$N$7,0))</f>
        <v>0</v>
      </c>
      <c r="K19" s="31">
        <f>INDEX(Gasto!$E$8:$CH$53,MATCH($B19,Gasto!$B$8:$B$53,0),MATCH(K$7,Gasto!$E$7:$N$7,0))</f>
        <v>0</v>
      </c>
      <c r="Q19" s="203"/>
      <c r="R19" s="203"/>
      <c r="S19" s="203"/>
      <c r="T19" s="203"/>
      <c r="U19" s="203"/>
    </row>
    <row r="20" spans="2:21">
      <c r="B20" s="27" t="s">
        <v>146</v>
      </c>
      <c r="C20" s="30" t="s">
        <v>131</v>
      </c>
      <c r="D20" s="22" t="s">
        <v>125</v>
      </c>
      <c r="E20" s="31">
        <f>INDEX(Gasto!$E$8:$CH$53,MATCH($B20,Gasto!$B$8:$B$53,0),MATCH(E$7,Gasto!$E$7:$N$7,0))</f>
        <v>82.452076759999983</v>
      </c>
      <c r="F20" s="31">
        <f>INDEX(Gasto!$E$8:$CH$53,MATCH($B20,Gasto!$B$8:$B$53,0),MATCH(F$7,Gasto!$E$7:$N$7,0))</f>
        <v>86.367203880000005</v>
      </c>
      <c r="G20" s="31">
        <f>INDEX(Gasto!$E$8:$CH$53,MATCH($B20,Gasto!$B$8:$B$53,0),MATCH(G$7,Gasto!$E$7:$N$7,0))</f>
        <v>87.310639070000008</v>
      </c>
      <c r="H20" s="31">
        <f>INDEX(Gasto!$E$8:$CH$53,MATCH($B20,Gasto!$B$8:$B$53,0),MATCH(H$7,Gasto!$E$7:$N$7,0))</f>
        <v>92.473192730000008</v>
      </c>
      <c r="I20" s="31">
        <f>INDEX(Gasto!$E$8:$CH$53,MATCH($B20,Gasto!$B$8:$B$53,0),MATCH(I$7,Gasto!$E$7:$N$7,0))</f>
        <v>79.056261919999997</v>
      </c>
      <c r="J20" s="31">
        <f>INDEX(Gasto!$E$8:$CH$53,MATCH($B20,Gasto!$B$8:$B$53,0),MATCH(J$7,Gasto!$E$7:$N$7,0))</f>
        <v>0</v>
      </c>
      <c r="K20" s="31">
        <f>INDEX(Gasto!$E$8:$CH$53,MATCH($B20,Gasto!$B$8:$B$53,0),MATCH(K$7,Gasto!$E$7:$N$7,0))</f>
        <v>0</v>
      </c>
      <c r="Q20" s="203"/>
      <c r="R20" s="203"/>
      <c r="S20" s="203"/>
      <c r="T20" s="203"/>
      <c r="U20" s="203"/>
    </row>
    <row r="21" spans="2:21">
      <c r="B21" s="27" t="s">
        <v>147</v>
      </c>
      <c r="C21" s="30" t="s">
        <v>148</v>
      </c>
      <c r="D21" s="22" t="s">
        <v>125</v>
      </c>
      <c r="E21" s="31">
        <f>INDEX(Gasto!$E$8:$CH$53,MATCH($B21,Gasto!$B$8:$B$53,0),MATCH(E$7,Gasto!$E$7:$N$7,0))</f>
        <v>0</v>
      </c>
      <c r="F21" s="31">
        <f>INDEX(Gasto!$E$8:$CH$53,MATCH($B21,Gasto!$B$8:$B$53,0),MATCH(F$7,Gasto!$E$7:$N$7,0))</f>
        <v>0</v>
      </c>
      <c r="G21" s="31">
        <f>INDEX(Gasto!$E$8:$CH$53,MATCH($B21,Gasto!$B$8:$B$53,0),MATCH(G$7,Gasto!$E$7:$N$7,0))</f>
        <v>0</v>
      </c>
      <c r="H21" s="31">
        <f>INDEX(Gasto!$E$8:$CH$53,MATCH($B21,Gasto!$B$8:$B$53,0),MATCH(H$7,Gasto!$E$7:$N$7,0))</f>
        <v>0</v>
      </c>
      <c r="I21" s="31">
        <f>INDEX(Gasto!$E$8:$CH$53,MATCH($B21,Gasto!$B$8:$B$53,0),MATCH(I$7,Gasto!$E$7:$N$7,0))</f>
        <v>0</v>
      </c>
      <c r="J21" s="31">
        <f>INDEX(Gasto!$E$8:$CH$53,MATCH($B21,Gasto!$B$8:$B$53,0),MATCH(J$7,Gasto!$E$7:$N$7,0))</f>
        <v>0</v>
      </c>
      <c r="K21" s="31">
        <f>INDEX(Gasto!$E$8:$CH$53,MATCH($B21,Gasto!$B$8:$B$53,0),MATCH(K$7,Gasto!$E$7:$N$7,0))</f>
        <v>0</v>
      </c>
      <c r="Q21" s="203"/>
      <c r="R21" s="203"/>
      <c r="S21" s="203"/>
      <c r="T21" s="203"/>
      <c r="U21" s="203"/>
    </row>
    <row r="22" spans="2:21">
      <c r="B22" s="27" t="s">
        <v>149</v>
      </c>
      <c r="C22" s="32" t="s">
        <v>150</v>
      </c>
      <c r="D22" s="33" t="s">
        <v>125</v>
      </c>
      <c r="E22" s="31">
        <f>INDEX(Gasto!$E$8:$CH$53,MATCH($B22,Gasto!$B$8:$B$53,0),MATCH(E$7,Gasto!$E$7:$N$7,0))</f>
        <v>433981.06159375003</v>
      </c>
      <c r="F22" s="31">
        <f>INDEX(Gasto!$E$8:$CH$53,MATCH($B22,Gasto!$B$8:$B$53,0),MATCH(F$7,Gasto!$E$7:$N$7,0))</f>
        <v>397884.77867881994</v>
      </c>
      <c r="G22" s="31">
        <f>INDEX(Gasto!$E$8:$CH$53,MATCH($B22,Gasto!$B$8:$B$53,0),MATCH(G$7,Gasto!$E$7:$N$7,0))</f>
        <v>393335.45439939998</v>
      </c>
      <c r="H22" s="31">
        <f>INDEX(Gasto!$E$8:$CH$53,MATCH($B22,Gasto!$B$8:$B$53,0),MATCH(H$7,Gasto!$E$7:$N$7,0))</f>
        <v>311457.77921730001</v>
      </c>
      <c r="I22" s="31">
        <f>INDEX(Gasto!$E$8:$CH$53,MATCH($B22,Gasto!$B$8:$B$53,0),MATCH(I$7,Gasto!$E$7:$N$7,0))</f>
        <v>306806.68836705998</v>
      </c>
      <c r="J22" s="31">
        <f>INDEX(Gasto!$E$8:$CH$53,MATCH($B22,Gasto!$B$8:$B$53,0),MATCH(J$7,Gasto!$E$7:$N$7,0))</f>
        <v>0</v>
      </c>
      <c r="K22" s="31">
        <f>INDEX(Gasto!$E$8:$CH$53,MATCH($B22,Gasto!$B$8:$B$53,0),MATCH(K$7,Gasto!$E$7:$N$7,0))</f>
        <v>0</v>
      </c>
      <c r="Q22" s="203"/>
      <c r="R22" s="203"/>
      <c r="S22" s="203"/>
      <c r="T22" s="203"/>
      <c r="U22" s="203"/>
    </row>
    <row r="23" spans="2:21">
      <c r="B23" s="191" t="s">
        <v>151</v>
      </c>
      <c r="C23" s="192" t="s">
        <v>152</v>
      </c>
      <c r="D23" s="193" t="s">
        <v>125</v>
      </c>
      <c r="E23" s="194">
        <f>E9-E14+E17</f>
        <v>410034.42051038955</v>
      </c>
      <c r="F23" s="194">
        <f t="shared" ref="F23:I23" si="1">F9-F14+F17</f>
        <v>477708.32538400008</v>
      </c>
      <c r="G23" s="194">
        <f t="shared" si="1"/>
        <v>494504.71657445113</v>
      </c>
      <c r="H23" s="194">
        <f t="shared" si="1"/>
        <v>616770.4677868305</v>
      </c>
      <c r="I23" s="194">
        <f t="shared" si="1"/>
        <v>598884.69631910068</v>
      </c>
      <c r="J23" s="194">
        <f t="shared" ref="J23:K23" si="2">J9-J14+J17</f>
        <v>0</v>
      </c>
      <c r="K23" s="194">
        <f t="shared" si="2"/>
        <v>0</v>
      </c>
      <c r="Q23" s="203"/>
      <c r="R23" s="203"/>
      <c r="S23" s="203"/>
      <c r="T23" s="203"/>
      <c r="U23" s="203"/>
    </row>
    <row r="24" spans="2:21">
      <c r="B24" s="195" t="s">
        <v>153</v>
      </c>
      <c r="C24" s="196" t="s">
        <v>154</v>
      </c>
      <c r="D24" s="197" t="s">
        <v>125</v>
      </c>
      <c r="E24" s="194">
        <f t="shared" ref="E24:J24" si="3">E9-E14</f>
        <v>-33274.970939850435</v>
      </c>
      <c r="F24" s="194">
        <f t="shared" si="3"/>
        <v>19743.937307910062</v>
      </c>
      <c r="G24" s="194">
        <f t="shared" si="3"/>
        <v>33952.131431531161</v>
      </c>
      <c r="H24" s="194">
        <f t="shared" si="3"/>
        <v>154551.12017859053</v>
      </c>
      <c r="I24" s="194">
        <f t="shared" si="3"/>
        <v>172829.88510545064</v>
      </c>
      <c r="J24" s="194">
        <f t="shared" si="3"/>
        <v>0</v>
      </c>
      <c r="K24" s="194">
        <f t="shared" ref="K24" si="4">K9-K14</f>
        <v>0</v>
      </c>
      <c r="Q24" s="203"/>
      <c r="R24" s="203"/>
      <c r="S24" s="203"/>
      <c r="T24" s="203"/>
      <c r="U24" s="203"/>
    </row>
    <row r="25" spans="2:21">
      <c r="B25" s="40" t="s">
        <v>155</v>
      </c>
      <c r="C25" s="41" t="s">
        <v>156</v>
      </c>
      <c r="D25" s="22" t="s">
        <v>125</v>
      </c>
      <c r="E25" s="31"/>
      <c r="F25" s="31"/>
      <c r="G25" s="31"/>
      <c r="H25" s="31"/>
      <c r="I25" s="31"/>
      <c r="J25" s="31"/>
      <c r="K25" s="31"/>
      <c r="Q25" s="203"/>
      <c r="R25" s="203"/>
      <c r="S25" s="203"/>
      <c r="T25" s="203"/>
      <c r="U25" s="203"/>
    </row>
    <row r="26" spans="2:21">
      <c r="B26" s="40" t="s">
        <v>30</v>
      </c>
      <c r="C26" s="28" t="s">
        <v>157</v>
      </c>
      <c r="D26" s="22" t="s">
        <v>125</v>
      </c>
      <c r="E26" s="212">
        <f>INDEX('Transacciones Activos y Pasivo '!$E$9:$BU$99,MATCH($B26,'Transacciones Activos y Pasivo '!$B$9:$B$99,0),MATCH(E$7,'Transacciones Activos y Pasivo '!$E$7:$N$7,0))</f>
        <v>753503.08311031351</v>
      </c>
      <c r="F26" s="212">
        <f>INDEX('Transacciones Activos y Pasivo '!$E$9:$BU$99,MATCH($B26,'Transacciones Activos y Pasivo '!$B$9:$B$99,0),MATCH(F$7,'Transacciones Activos y Pasivo '!$E$7:$N$7,0))</f>
        <v>-275548.97768312</v>
      </c>
      <c r="G26" s="212">
        <f>INDEX('Transacciones Activos y Pasivo '!$E$9:$BU$99,MATCH($B26,'Transacciones Activos y Pasivo '!$B$9:$B$99,0),MATCH(G$7,'Transacciones Activos y Pasivo '!$E$7:$N$7,0))</f>
        <v>-82737.628258780023</v>
      </c>
      <c r="H26" s="212">
        <f>INDEX('Transacciones Activos y Pasivo '!$E$9:$BU$99,MATCH($B26,'Transacciones Activos y Pasivo '!$B$9:$B$99,0),MATCH(H$7,'Transacciones Activos y Pasivo '!$E$7:$N$7,0))</f>
        <v>-207654.43826407081</v>
      </c>
      <c r="I26" s="212">
        <f>INDEX('Transacciones Activos y Pasivo '!$E$9:$BU$99,MATCH($B26,'Transacciones Activos y Pasivo '!$B$9:$B$99,0),MATCH(I$7,'Transacciones Activos y Pasivo '!$E$7:$N$7,0))</f>
        <v>-259229.19965848929</v>
      </c>
      <c r="J26" s="212">
        <f>INDEX('Transacciones Activos y Pasivo '!$E$9:$BU$99,MATCH($B26,'Transacciones Activos y Pasivo '!$B$9:$B$99,0),MATCH(J$7,'Transacciones Activos y Pasivo '!$E$7:$N$7,0))</f>
        <v>0</v>
      </c>
      <c r="K26" s="212">
        <f>INDEX('Transacciones Activos y Pasivo '!$E$9:$BU$99,MATCH($B26,'Transacciones Activos y Pasivo '!$B$9:$B$99,0),MATCH(K$7,'Transacciones Activos y Pasivo '!$E$7:$N$7,0))</f>
        <v>0</v>
      </c>
      <c r="Q26" s="203"/>
      <c r="R26" s="203"/>
      <c r="S26" s="203"/>
      <c r="T26" s="203"/>
      <c r="U26" s="203"/>
    </row>
    <row r="27" spans="2:21">
      <c r="B27" s="42" t="s">
        <v>32</v>
      </c>
      <c r="C27" s="30" t="s">
        <v>158</v>
      </c>
      <c r="D27" s="22" t="s">
        <v>125</v>
      </c>
      <c r="E27" s="31">
        <f>INDEX('Transacciones Activos y Pasivo '!$E$9:$BU$99,MATCH($B27,'Transacciones Activos y Pasivo '!$B$9:$B$99,0),MATCH(E$7,'Transacciones Activos y Pasivo '!$E$7:$N$7,0))</f>
        <v>704225.33664204681</v>
      </c>
      <c r="F27" s="31">
        <f>INDEX('Transacciones Activos y Pasivo '!$E$9:$BU$99,MATCH($B27,'Transacciones Activos y Pasivo '!$B$9:$B$99,0),MATCH(F$7,'Transacciones Activos y Pasivo '!$E$7:$N$7,0))</f>
        <v>-147861.12893727998</v>
      </c>
      <c r="G27" s="31">
        <f>INDEX('Transacciones Activos y Pasivo '!$E$9:$BU$99,MATCH($B27,'Transacciones Activos y Pasivo '!$B$9:$B$99,0),MATCH(G$7,'Transacciones Activos y Pasivo '!$E$7:$N$7,0))</f>
        <v>-221785.12785448003</v>
      </c>
      <c r="H27" s="31">
        <f>INDEX('Transacciones Activos y Pasivo '!$E$9:$BU$99,MATCH($B27,'Transacciones Activos y Pasivo '!$B$9:$B$99,0),MATCH(H$7,'Transacciones Activos y Pasivo '!$E$7:$N$7,0))</f>
        <v>-198541.92769918076</v>
      </c>
      <c r="I27" s="31">
        <f>INDEX('Transacciones Activos y Pasivo '!$E$9:$BU$99,MATCH($B27,'Transacciones Activos y Pasivo '!$B$9:$B$99,0),MATCH(I$7,'Transacciones Activos y Pasivo '!$E$7:$N$7,0))</f>
        <v>-243896.3217239693</v>
      </c>
      <c r="J27" s="31">
        <f>INDEX('Transacciones Activos y Pasivo '!$E$9:$BU$99,MATCH($B27,'Transacciones Activos y Pasivo '!$B$9:$B$99,0),MATCH(J$7,'Transacciones Activos y Pasivo '!$E$7:$N$7,0))</f>
        <v>0</v>
      </c>
      <c r="K27" s="31">
        <f>INDEX('Transacciones Activos y Pasivo '!$E$9:$BU$99,MATCH($B27,'Transacciones Activos y Pasivo '!$B$9:$B$99,0),MATCH(K$7,'Transacciones Activos y Pasivo '!$E$7:$N$7,0))</f>
        <v>0</v>
      </c>
      <c r="Q27" s="203"/>
      <c r="R27" s="203"/>
      <c r="S27" s="203"/>
      <c r="T27" s="203"/>
      <c r="U27" s="203"/>
    </row>
    <row r="28" spans="2:21">
      <c r="B28" s="42" t="s">
        <v>42</v>
      </c>
      <c r="C28" s="30" t="s">
        <v>159</v>
      </c>
      <c r="D28" s="22" t="s">
        <v>125</v>
      </c>
      <c r="E28" s="31">
        <f>INDEX('Transacciones Activos y Pasivo '!$E$9:$BU$99,MATCH($B28,'Transacciones Activos y Pasivo '!$B$9:$B$99,0),MATCH(E$7,'Transacciones Activos y Pasivo '!$E$7:$N$7,0))</f>
        <v>13804.223650400043</v>
      </c>
      <c r="F28" s="31">
        <f>INDEX('Transacciones Activos y Pasivo '!$E$9:$BU$99,MATCH($B28,'Transacciones Activos y Pasivo '!$B$9:$B$99,0),MATCH(F$7,'Transacciones Activos y Pasivo '!$E$7:$N$7,0))</f>
        <v>-100727.66408706001</v>
      </c>
      <c r="G28" s="31">
        <f>INDEX('Transacciones Activos y Pasivo '!$E$9:$BU$99,MATCH($B28,'Transacciones Activos y Pasivo '!$B$9:$B$99,0),MATCH(G$7,'Transacciones Activos y Pasivo '!$E$7:$N$7,0))</f>
        <v>137156.12883197004</v>
      </c>
      <c r="H28" s="31">
        <f>INDEX('Transacciones Activos y Pasivo '!$E$9:$BU$99,MATCH($B28,'Transacciones Activos y Pasivo '!$B$9:$B$99,0),MATCH(H$7,'Transacciones Activos y Pasivo '!$E$7:$N$7,0))</f>
        <v>-7822.5917092100062</v>
      </c>
      <c r="I28" s="31">
        <f>INDEX('Transacciones Activos y Pasivo '!$E$9:$BU$99,MATCH($B28,'Transacciones Activos y Pasivo '!$B$9:$B$99,0),MATCH(I$7,'Transacciones Activos y Pasivo '!$E$7:$N$7,0))</f>
        <v>-12591.60885559995</v>
      </c>
      <c r="J28" s="31">
        <f>INDEX('Transacciones Activos y Pasivo '!$E$9:$BU$99,MATCH($B28,'Transacciones Activos y Pasivo '!$B$9:$B$99,0),MATCH(J$7,'Transacciones Activos y Pasivo '!$E$7:$N$7,0))</f>
        <v>0</v>
      </c>
      <c r="K28" s="31">
        <f>INDEX('Transacciones Activos y Pasivo '!$E$9:$BU$99,MATCH($B28,'Transacciones Activos y Pasivo '!$B$9:$B$99,0),MATCH(K$7,'Transacciones Activos y Pasivo '!$E$7:$N$7,0))</f>
        <v>0</v>
      </c>
      <c r="Q28" s="203"/>
      <c r="R28" s="203"/>
      <c r="S28" s="203"/>
      <c r="T28" s="203"/>
      <c r="U28" s="203"/>
    </row>
    <row r="29" spans="2:21">
      <c r="B29" s="42" t="s">
        <v>44</v>
      </c>
      <c r="C29" s="30" t="s">
        <v>160</v>
      </c>
      <c r="D29" s="22" t="s">
        <v>125</v>
      </c>
      <c r="E29" s="31">
        <f>INDEX('Transacciones Activos y Pasivo '!$E$9:$BU$99,MATCH($B29,'Transacciones Activos y Pasivo '!$B$9:$B$99,0),MATCH(E$7,'Transacciones Activos y Pasivo '!$E$7:$N$7,0))</f>
        <v>-0.32001654999999829</v>
      </c>
      <c r="F29" s="31">
        <f>INDEX('Transacciones Activos y Pasivo '!$E$9:$BU$99,MATCH($B29,'Transacciones Activos y Pasivo '!$B$9:$B$99,0),MATCH(F$7,'Transacciones Activos y Pasivo '!$E$7:$N$7,0))</f>
        <v>0.83999999999999808</v>
      </c>
      <c r="G29" s="31">
        <f>INDEX('Transacciones Activos y Pasivo '!$E$9:$BU$99,MATCH($B29,'Transacciones Activos y Pasivo '!$B$9:$B$99,0),MATCH(G$7,'Transacciones Activos y Pasivo '!$E$7:$N$7,0))</f>
        <v>0.7899999999999725</v>
      </c>
      <c r="H29" s="31">
        <f>INDEX('Transacciones Activos y Pasivo '!$E$9:$BU$99,MATCH($B29,'Transacciones Activos y Pasivo '!$B$9:$B$99,0),MATCH(H$7,'Transacciones Activos y Pasivo '!$E$7:$N$7,0))</f>
        <v>8.8699999999999992</v>
      </c>
      <c r="I29" s="31">
        <f>INDEX('Transacciones Activos y Pasivo '!$E$9:$BU$99,MATCH($B29,'Transacciones Activos y Pasivo '!$B$9:$B$99,0),MATCH(I$7,'Transacciones Activos y Pasivo '!$E$7:$N$7,0))</f>
        <v>-2.7900000000000258</v>
      </c>
      <c r="J29" s="31">
        <f>INDEX('Transacciones Activos y Pasivo '!$E$9:$BU$99,MATCH($B29,'Transacciones Activos y Pasivo '!$B$9:$B$99,0),MATCH(J$7,'Transacciones Activos y Pasivo '!$E$7:$N$7,0))</f>
        <v>0</v>
      </c>
      <c r="K29" s="31">
        <f>INDEX('Transacciones Activos y Pasivo '!$E$9:$BU$99,MATCH($B29,'Transacciones Activos y Pasivo '!$B$9:$B$99,0),MATCH(K$7,'Transacciones Activos y Pasivo '!$E$7:$N$7,0))</f>
        <v>0</v>
      </c>
      <c r="Q29" s="203"/>
      <c r="R29" s="203"/>
      <c r="S29" s="203"/>
      <c r="T29" s="203"/>
      <c r="U29" s="203"/>
    </row>
    <row r="30" spans="2:21">
      <c r="B30" s="43" t="s">
        <v>46</v>
      </c>
      <c r="C30" s="32" t="s">
        <v>161</v>
      </c>
      <c r="D30" s="33" t="s">
        <v>125</v>
      </c>
      <c r="E30" s="31">
        <f>INDEX('Transacciones Activos y Pasivo '!$E$9:$BU$99,MATCH($B30,'Transacciones Activos y Pasivo '!$B$9:$B$99,0),MATCH(E$7,'Transacciones Activos y Pasivo '!$E$7:$N$7,0))</f>
        <v>35473.84283441666</v>
      </c>
      <c r="F30" s="31">
        <f>INDEX('Transacciones Activos y Pasivo '!$E$9:$BU$99,MATCH($B30,'Transacciones Activos y Pasivo '!$B$9:$B$99,0),MATCH(F$7,'Transacciones Activos y Pasivo '!$E$7:$N$7,0))</f>
        <v>-26961.024658780003</v>
      </c>
      <c r="G30" s="31">
        <f>INDEX('Transacciones Activos y Pasivo '!$E$9:$BU$99,MATCH($B30,'Transacciones Activos y Pasivo '!$B$9:$B$99,0),MATCH(G$7,'Transacciones Activos y Pasivo '!$E$7:$N$7,0))</f>
        <v>1890.5807637299736</v>
      </c>
      <c r="H30" s="31">
        <f>INDEX('Transacciones Activos y Pasivo '!$E$9:$BU$99,MATCH($B30,'Transacciones Activos y Pasivo '!$B$9:$B$99,0),MATCH(H$7,'Transacciones Activos y Pasivo '!$E$7:$N$7,0))</f>
        <v>-1298.7888556800451</v>
      </c>
      <c r="I30" s="31">
        <f>INDEX('Transacciones Activos y Pasivo '!$E$9:$BU$99,MATCH($B30,'Transacciones Activos y Pasivo '!$B$9:$B$99,0),MATCH(I$7,'Transacciones Activos y Pasivo '!$E$7:$N$7,0))</f>
        <v>-2738.4790789199965</v>
      </c>
      <c r="J30" s="31">
        <f>INDEX('Transacciones Activos y Pasivo '!$E$9:$BU$99,MATCH($B30,'Transacciones Activos y Pasivo '!$B$9:$B$99,0),MATCH(J$7,'Transacciones Activos y Pasivo '!$E$7:$N$7,0))</f>
        <v>0</v>
      </c>
      <c r="K30" s="31">
        <f>INDEX('Transacciones Activos y Pasivo '!$E$9:$BU$99,MATCH($B30,'Transacciones Activos y Pasivo '!$B$9:$B$99,0),MATCH(K$7,'Transacciones Activos y Pasivo '!$E$7:$N$7,0))</f>
        <v>0</v>
      </c>
      <c r="Q30" s="203"/>
      <c r="R30" s="203"/>
      <c r="S30" s="203"/>
      <c r="T30" s="203"/>
      <c r="U30" s="203"/>
    </row>
    <row r="31" spans="2:21">
      <c r="B31" s="198" t="s">
        <v>162</v>
      </c>
      <c r="C31" s="199" t="s">
        <v>163</v>
      </c>
      <c r="D31" s="200" t="s">
        <v>125</v>
      </c>
      <c r="E31" s="194">
        <f>E14+E26</f>
        <v>4938720.9715688443</v>
      </c>
      <c r="F31" s="194">
        <f>F14+F26</f>
        <v>3247863.7793804999</v>
      </c>
      <c r="G31" s="194">
        <f t="shared" ref="G31:I31" si="5">G14+G26</f>
        <v>3807004.6185609191</v>
      </c>
      <c r="H31" s="194">
        <f t="shared" si="5"/>
        <v>4473170.0492781987</v>
      </c>
      <c r="I31" s="194">
        <f t="shared" si="5"/>
        <v>4161305.6246249606</v>
      </c>
      <c r="J31" s="194">
        <f t="shared" ref="J31:K31" si="6">J14+J26</f>
        <v>0</v>
      </c>
      <c r="K31" s="194">
        <f t="shared" si="6"/>
        <v>0</v>
      </c>
      <c r="Q31" s="203"/>
      <c r="R31" s="203"/>
      <c r="S31" s="203"/>
      <c r="T31" s="203"/>
      <c r="U31" s="203"/>
    </row>
    <row r="32" spans="2:21">
      <c r="B32" s="198" t="s">
        <v>164</v>
      </c>
      <c r="C32" s="199" t="s">
        <v>165</v>
      </c>
      <c r="D32" s="200" t="s">
        <v>125</v>
      </c>
      <c r="E32" s="194">
        <f>E9-E31</f>
        <v>-786778.0540501643</v>
      </c>
      <c r="F32" s="194">
        <f>F9-F31</f>
        <v>295292.91499103</v>
      </c>
      <c r="G32" s="194">
        <f t="shared" ref="G32:I32" si="7">G9-G31</f>
        <v>116689.75969031127</v>
      </c>
      <c r="H32" s="194">
        <f t="shared" si="7"/>
        <v>362205.55844266154</v>
      </c>
      <c r="I32" s="194">
        <f t="shared" si="7"/>
        <v>432059.08476393996</v>
      </c>
      <c r="J32" s="194">
        <f t="shared" ref="J32:K32" si="8">J9-J31</f>
        <v>0</v>
      </c>
      <c r="K32" s="194">
        <f t="shared" si="8"/>
        <v>0</v>
      </c>
      <c r="Q32" s="203"/>
      <c r="R32" s="203"/>
      <c r="S32" s="203"/>
      <c r="T32" s="203"/>
      <c r="U32" s="203"/>
    </row>
    <row r="33" spans="2:21">
      <c r="B33" s="201" t="s">
        <v>155</v>
      </c>
      <c r="C33" s="202" t="s">
        <v>166</v>
      </c>
      <c r="D33" s="193" t="s">
        <v>125</v>
      </c>
      <c r="E33" s="194"/>
      <c r="F33" s="194"/>
      <c r="G33" s="194"/>
      <c r="H33" s="194"/>
      <c r="I33" s="194"/>
      <c r="J33" s="194"/>
      <c r="K33" s="194"/>
      <c r="Q33" s="203"/>
      <c r="R33" s="203"/>
      <c r="S33" s="203"/>
      <c r="T33" s="203"/>
      <c r="U33" s="203"/>
    </row>
    <row r="34" spans="2:21">
      <c r="B34" s="40" t="s">
        <v>56</v>
      </c>
      <c r="C34" s="28" t="s">
        <v>167</v>
      </c>
      <c r="D34" s="22" t="s">
        <v>125</v>
      </c>
      <c r="E34" s="212">
        <f>INDEX('Transacciones Activos y Pasivo '!$E$9:$BU$99,MATCH($B34,'Transacciones Activos y Pasivo '!$B$9:$B$99,0),MATCH(E$7,'Transacciones Activos y Pasivo '!$E$7:$N$7,0))</f>
        <v>320606.96106823999</v>
      </c>
      <c r="F34" s="212">
        <f>INDEX('Transacciones Activos y Pasivo '!$E$9:$BU$99,MATCH($B34,'Transacciones Activos y Pasivo '!$B$9:$B$99,0),MATCH(F$7,'Transacciones Activos y Pasivo '!$E$7:$N$7,0))</f>
        <v>144921.31016564672</v>
      </c>
      <c r="G34" s="212">
        <f>INDEX('Transacciones Activos y Pasivo '!$E$9:$BU$99,MATCH($B34,'Transacciones Activos y Pasivo '!$B$9:$B$99,0),MATCH(G$7,'Transacciones Activos y Pasivo '!$E$7:$N$7,0))</f>
        <v>143825.03456509006</v>
      </c>
      <c r="H34" s="212">
        <f>INDEX('Transacciones Activos y Pasivo '!$E$9:$BU$99,MATCH($B34,'Transacciones Activos y Pasivo '!$B$9:$B$99,0),MATCH(H$7,'Transacciones Activos y Pasivo '!$E$7:$N$7,0))</f>
        <v>2221.6605117566578</v>
      </c>
      <c r="I34" s="212">
        <f>INDEX('Transacciones Activos y Pasivo '!$E$9:$BU$99,MATCH($B34,'Transacciones Activos y Pasivo '!$B$9:$B$99,0),MATCH(I$7,'Transacciones Activos y Pasivo '!$E$7:$N$7,0))</f>
        <v>118177.61798327004</v>
      </c>
      <c r="J34" s="212">
        <f>INDEX('Transacciones Activos y Pasivo '!$E$9:$BU$99,MATCH($B34,'Transacciones Activos y Pasivo '!$B$9:$B$99,0),MATCH(J$7,'Transacciones Activos y Pasivo '!$E$7:$N$7,0))</f>
        <v>0</v>
      </c>
      <c r="K34" s="212">
        <f>INDEX('Transacciones Activos y Pasivo '!$E$9:$BU$99,MATCH($B34,'Transacciones Activos y Pasivo '!$B$9:$B$99,0),MATCH(K$7,'Transacciones Activos y Pasivo '!$E$7:$N$7,0))</f>
        <v>0</v>
      </c>
      <c r="Q34" s="203"/>
      <c r="R34" s="203"/>
      <c r="S34" s="203"/>
      <c r="T34" s="203"/>
      <c r="U34" s="203"/>
    </row>
    <row r="35" spans="2:21">
      <c r="B35" s="42" t="s">
        <v>74</v>
      </c>
      <c r="C35" s="30" t="s">
        <v>168</v>
      </c>
      <c r="D35" s="22" t="s">
        <v>125</v>
      </c>
      <c r="E35" s="31">
        <f>INDEX('Transacciones Activos y Pasivo '!$E$9:$BU$99,MATCH($B35,'Transacciones Activos y Pasivo '!$B$9:$B$99,0),MATCH(E$7,'Transacciones Activos y Pasivo '!$E$7:$N$7,0))</f>
        <v>320606.96106823999</v>
      </c>
      <c r="F35" s="31">
        <f>INDEX('Transacciones Activos y Pasivo '!$E$9:$BU$99,MATCH($B35,'Transacciones Activos y Pasivo '!$B$9:$B$99,0),MATCH(F$7,'Transacciones Activos y Pasivo '!$E$7:$N$7,0))</f>
        <v>144876.73016564664</v>
      </c>
      <c r="G35" s="31">
        <f>INDEX('Transacciones Activos y Pasivo '!$E$9:$BU$99,MATCH($B35,'Transacciones Activos y Pasivo '!$B$9:$B$99,0),MATCH(G$7,'Transacciones Activos y Pasivo '!$E$7:$N$7,0))</f>
        <v>143619.60456509003</v>
      </c>
      <c r="H35" s="31">
        <f>INDEX('Transacciones Activos y Pasivo '!$E$9:$BU$99,MATCH($B35,'Transacciones Activos y Pasivo '!$B$9:$B$99,0),MATCH(H$7,'Transacciones Activos y Pasivo '!$E$7:$N$7,0))</f>
        <v>2205.8005117567009</v>
      </c>
      <c r="I35" s="31">
        <f>INDEX('Transacciones Activos y Pasivo '!$E$9:$BU$99,MATCH($B35,'Transacciones Activos y Pasivo '!$B$9:$B$99,0),MATCH(I$7,'Transacciones Activos y Pasivo '!$E$7:$N$7,0))</f>
        <v>118443.40798327002</v>
      </c>
      <c r="J35" s="31">
        <f>INDEX('Transacciones Activos y Pasivo '!$E$9:$BU$99,MATCH($B35,'Transacciones Activos y Pasivo '!$B$9:$B$99,0),MATCH(J$7,'Transacciones Activos y Pasivo '!$E$7:$N$7,0))</f>
        <v>0</v>
      </c>
      <c r="K35" s="31">
        <f>INDEX('Transacciones Activos y Pasivo '!$E$9:$BU$99,MATCH($B35,'Transacciones Activos y Pasivo '!$B$9:$B$99,0),MATCH(K$7,'Transacciones Activos y Pasivo '!$E$7:$N$7,0))</f>
        <v>0</v>
      </c>
      <c r="Q35" s="203"/>
      <c r="R35" s="203"/>
      <c r="S35" s="203"/>
      <c r="T35" s="203"/>
      <c r="U35" s="203"/>
    </row>
    <row r="36" spans="2:21">
      <c r="B36" s="42" t="s">
        <v>92</v>
      </c>
      <c r="C36" s="30" t="s">
        <v>169</v>
      </c>
      <c r="D36" s="22" t="s">
        <v>125</v>
      </c>
      <c r="E36" s="31">
        <f>INDEX('Transacciones Activos y Pasivo '!$E$9:$BU$99,MATCH($B36,'Transacciones Activos y Pasivo '!$B$9:$B$99,0),MATCH(E$7,'Transacciones Activos y Pasivo '!$E$7:$N$7,0))</f>
        <v>0</v>
      </c>
      <c r="F36" s="31">
        <f>INDEX('Transacciones Activos y Pasivo '!$E$9:$BU$99,MATCH($B36,'Transacciones Activos y Pasivo '!$B$9:$B$99,0),MATCH(F$7,'Transacciones Activos y Pasivo '!$E$7:$N$7,0))</f>
        <v>44.580000000000013</v>
      </c>
      <c r="G36" s="31">
        <f>INDEX('Transacciones Activos y Pasivo '!$E$9:$BU$99,MATCH($B36,'Transacciones Activos y Pasivo '!$B$9:$B$99,0),MATCH(G$7,'Transacciones Activos y Pasivo '!$E$7:$N$7,0))</f>
        <v>205.43</v>
      </c>
      <c r="H36" s="31">
        <f>INDEX('Transacciones Activos y Pasivo '!$E$9:$BU$99,MATCH($B36,'Transacciones Activos y Pasivo '!$B$9:$B$99,0),MATCH(H$7,'Transacciones Activos y Pasivo '!$E$7:$N$7,0))</f>
        <v>15.86000000000001</v>
      </c>
      <c r="I36" s="31">
        <f>INDEX('Transacciones Activos y Pasivo '!$E$9:$BU$99,MATCH($B36,'Transacciones Activos y Pasivo '!$B$9:$B$99,0),MATCH(I$7,'Transacciones Activos y Pasivo '!$E$7:$N$7,0))</f>
        <v>-265.79000000000002</v>
      </c>
      <c r="J36" s="31">
        <f>INDEX('Transacciones Activos y Pasivo '!$E$9:$BU$99,MATCH($B36,'Transacciones Activos y Pasivo '!$B$9:$B$99,0),MATCH(J$7,'Transacciones Activos y Pasivo '!$E$7:$N$7,0))</f>
        <v>0</v>
      </c>
      <c r="K36" s="31">
        <f>INDEX('Transacciones Activos y Pasivo '!$E$9:$BU$99,MATCH($B36,'Transacciones Activos y Pasivo '!$B$9:$B$99,0),MATCH(K$7,'Transacciones Activos y Pasivo '!$E$7:$N$7,0))</f>
        <v>0</v>
      </c>
      <c r="Q36" s="203"/>
      <c r="R36" s="203"/>
      <c r="S36" s="203"/>
      <c r="T36" s="203"/>
      <c r="U36" s="203"/>
    </row>
    <row r="37" spans="2:21">
      <c r="B37" s="40" t="s">
        <v>107</v>
      </c>
      <c r="C37" s="28" t="s">
        <v>170</v>
      </c>
      <c r="D37" s="22" t="s">
        <v>125</v>
      </c>
      <c r="E37" s="212">
        <f>INDEX('Transacciones Activos y Pasivo '!$E$9:$BU$99,MATCH($B37,'Transacciones Activos y Pasivo '!$B$9:$B$99,0),MATCH(E$7,'Transacciones Activos y Pasivo '!$E$7:$N$7,0))</f>
        <v>1003984.18464643</v>
      </c>
      <c r="F37" s="212">
        <f>INDEX('Transacciones Activos y Pasivo '!$E$9:$BU$99,MATCH($B37,'Transacciones Activos y Pasivo '!$B$9:$B$99,0),MATCH(F$7,'Transacciones Activos y Pasivo '!$E$7:$N$7,0))</f>
        <v>-110666.75564411667</v>
      </c>
      <c r="G37" s="212">
        <f>INDEX('Transacciones Activos y Pasivo '!$E$9:$BU$99,MATCH($B37,'Transacciones Activos y Pasivo '!$B$9:$B$99,0),MATCH(G$7,'Transacciones Activos y Pasivo '!$E$7:$N$7,0))</f>
        <v>-27739.140825016701</v>
      </c>
      <c r="H37" s="212">
        <f>INDEX('Transacciones Activos y Pasivo '!$E$9:$BU$99,MATCH($B37,'Transacciones Activos y Pasivo '!$B$9:$B$99,0),MATCH(H$7,'Transacciones Activos y Pasivo '!$E$7:$N$7,0))</f>
        <v>-377904.08029004978</v>
      </c>
      <c r="I37" s="212">
        <f>INDEX('Transacciones Activos y Pasivo '!$E$9:$BU$99,MATCH($B37,'Transacciones Activos y Pasivo '!$B$9:$B$99,0),MATCH(I$7,'Transacciones Activos y Pasivo '!$E$7:$N$7,0))</f>
        <v>-279647.65227203013</v>
      </c>
      <c r="J37" s="212">
        <f>INDEX('Transacciones Activos y Pasivo '!$E$9:$BU$99,MATCH($B37,'Transacciones Activos y Pasivo '!$B$9:$B$99,0),MATCH(J$7,'Transacciones Activos y Pasivo '!$E$7:$N$7,0))</f>
        <v>0</v>
      </c>
      <c r="K37" s="212">
        <f>INDEX('Transacciones Activos y Pasivo '!$E$9:$BU$99,MATCH($B37,'Transacciones Activos y Pasivo '!$B$9:$B$99,0),MATCH(K$7,'Transacciones Activos y Pasivo '!$E$7:$N$7,0))</f>
        <v>0</v>
      </c>
      <c r="Q37" s="203"/>
      <c r="R37" s="203"/>
      <c r="S37" s="203"/>
      <c r="T37" s="203"/>
      <c r="U37" s="203"/>
    </row>
    <row r="38" spans="2:21">
      <c r="B38" s="42" t="s">
        <v>171</v>
      </c>
      <c r="C38" s="30" t="s">
        <v>172</v>
      </c>
      <c r="D38" s="22" t="s">
        <v>125</v>
      </c>
      <c r="E38" s="31">
        <f>INDEX('Transacciones Activos y Pasivo '!$E$9:$BU$99,MATCH($B38,'Transacciones Activos y Pasivo '!$B$9:$B$99,0),MATCH(E$7,'Transacciones Activos y Pasivo '!$E$7:$N$7,0))</f>
        <v>996416.61212129006</v>
      </c>
      <c r="F38" s="31">
        <f>INDEX('Transacciones Activos y Pasivo '!$E$9:$BU$99,MATCH($B38,'Transacciones Activos y Pasivo '!$B$9:$B$99,0),MATCH(F$7,'Transacciones Activos y Pasivo '!$E$7:$N$7,0))</f>
        <v>-86011.962476086657</v>
      </c>
      <c r="G38" s="31">
        <f>INDEX('Transacciones Activos y Pasivo '!$E$9:$BU$99,MATCH($B38,'Transacciones Activos y Pasivo '!$B$9:$B$99,0),MATCH(G$7,'Transacciones Activos y Pasivo '!$E$7:$N$7,0))</f>
        <v>-154970.79019945671</v>
      </c>
      <c r="H38" s="31">
        <f>INDEX('Transacciones Activos y Pasivo '!$E$9:$BU$99,MATCH($B38,'Transacciones Activos y Pasivo '!$B$9:$B$99,0),MATCH(H$7,'Transacciones Activos y Pasivo '!$E$7:$N$7,0))</f>
        <v>-286392.85266963986</v>
      </c>
      <c r="I38" s="31">
        <f>INDEX('Transacciones Activos y Pasivo '!$E$9:$BU$99,MATCH($B38,'Transacciones Activos y Pasivo '!$B$9:$B$99,0),MATCH(I$7,'Transacciones Activos y Pasivo '!$E$7:$N$7,0))</f>
        <v>-181191.40875703015</v>
      </c>
      <c r="J38" s="31">
        <f>INDEX('Transacciones Activos y Pasivo '!$E$9:$BU$99,MATCH($B38,'Transacciones Activos y Pasivo '!$B$9:$B$99,0),MATCH(J$7,'Transacciones Activos y Pasivo '!$E$7:$N$7,0))</f>
        <v>0</v>
      </c>
      <c r="K38" s="31">
        <f>INDEX('Transacciones Activos y Pasivo '!$E$9:$BU$99,MATCH($B38,'Transacciones Activos y Pasivo '!$B$9:$B$99,0),MATCH(K$7,'Transacciones Activos y Pasivo '!$E$7:$N$7,0))</f>
        <v>0</v>
      </c>
      <c r="Q38" s="203"/>
      <c r="R38" s="203"/>
      <c r="S38" s="203"/>
      <c r="T38" s="203"/>
      <c r="U38" s="203"/>
    </row>
    <row r="39" spans="2:21">
      <c r="B39" s="42" t="s">
        <v>173</v>
      </c>
      <c r="C39" s="30" t="s">
        <v>174</v>
      </c>
      <c r="D39" s="22" t="s">
        <v>125</v>
      </c>
      <c r="E39" s="31">
        <f>INDEX('Transacciones Activos y Pasivo '!$E$9:$BU$99,MATCH($B39,'Transacciones Activos y Pasivo '!$B$9:$B$99,0),MATCH(E$7,'Transacciones Activos y Pasivo '!$E$7:$N$7,0))</f>
        <v>7567.5725251400054</v>
      </c>
      <c r="F39" s="31">
        <f>INDEX('Transacciones Activos y Pasivo '!$E$9:$BU$99,MATCH($B39,'Transacciones Activos y Pasivo '!$B$9:$B$99,0),MATCH(F$7,'Transacciones Activos y Pasivo '!$E$7:$N$7,0))</f>
        <v>-24654.793168030003</v>
      </c>
      <c r="G39" s="31">
        <f>INDEX('Transacciones Activos y Pasivo '!$E$9:$BU$99,MATCH($B39,'Transacciones Activos y Pasivo '!$B$9:$B$99,0),MATCH(G$7,'Transacciones Activos y Pasivo '!$E$7:$N$7,0))</f>
        <v>127231.64937443999</v>
      </c>
      <c r="H39" s="31">
        <f>INDEX('Transacciones Activos y Pasivo '!$E$9:$BU$99,MATCH($B39,'Transacciones Activos y Pasivo '!$B$9:$B$99,0),MATCH(H$7,'Transacciones Activos y Pasivo '!$E$7:$N$7,0))</f>
        <v>-91511.227620409976</v>
      </c>
      <c r="I39" s="31">
        <f>INDEX('Transacciones Activos y Pasivo '!$E$9:$BU$99,MATCH($B39,'Transacciones Activos y Pasivo '!$B$9:$B$99,0),MATCH(I$7,'Transacciones Activos y Pasivo '!$E$7:$N$7,0))</f>
        <v>-98456.243515000024</v>
      </c>
      <c r="J39" s="31">
        <f>INDEX('Transacciones Activos y Pasivo '!$E$9:$BU$99,MATCH($B39,'Transacciones Activos y Pasivo '!$B$9:$B$99,0),MATCH(J$7,'Transacciones Activos y Pasivo '!$E$7:$N$7,0))</f>
        <v>0</v>
      </c>
      <c r="K39" s="31">
        <f>INDEX('Transacciones Activos y Pasivo '!$E$9:$BU$99,MATCH($B39,'Transacciones Activos y Pasivo '!$B$9:$B$99,0),MATCH(K$7,'Transacciones Activos y Pasivo '!$E$7:$N$7,0))</f>
        <v>0</v>
      </c>
      <c r="Q39" s="203"/>
      <c r="R39" s="203"/>
      <c r="S39" s="203"/>
      <c r="T39" s="203"/>
      <c r="U39" s="203"/>
    </row>
    <row r="40" spans="2:21">
      <c r="B40" s="42"/>
      <c r="C40" s="30"/>
      <c r="D40" s="22"/>
      <c r="E40" s="31"/>
      <c r="F40" s="31"/>
      <c r="G40" s="31"/>
      <c r="H40" s="31"/>
      <c r="I40" s="31"/>
      <c r="J40" s="31"/>
      <c r="K40" s="31"/>
    </row>
    <row r="41" spans="2:21">
      <c r="B41" s="40" t="s">
        <v>155</v>
      </c>
      <c r="C41" s="28" t="s">
        <v>175</v>
      </c>
      <c r="D41" s="22"/>
      <c r="E41" s="29"/>
      <c r="F41" s="29"/>
      <c r="G41" s="29"/>
      <c r="H41" s="29"/>
      <c r="I41" s="29"/>
      <c r="J41" s="29"/>
      <c r="K41" s="29"/>
    </row>
    <row r="42" spans="2:21">
      <c r="B42" s="42" t="s">
        <v>176</v>
      </c>
      <c r="C42" s="30" t="s">
        <v>177</v>
      </c>
      <c r="D42" s="22" t="s">
        <v>125</v>
      </c>
      <c r="E42" s="31"/>
      <c r="F42" s="31"/>
      <c r="G42" s="31"/>
      <c r="H42" s="31"/>
      <c r="I42" s="31"/>
      <c r="J42" s="31"/>
      <c r="K42" s="31"/>
    </row>
    <row r="43" spans="2:21">
      <c r="B43" s="42" t="s">
        <v>178</v>
      </c>
      <c r="C43" s="30" t="s">
        <v>179</v>
      </c>
      <c r="D43" s="22" t="s">
        <v>125</v>
      </c>
      <c r="E43" s="31"/>
      <c r="F43" s="31"/>
      <c r="G43" s="31"/>
      <c r="H43" s="31"/>
      <c r="I43" s="31"/>
      <c r="J43" s="31"/>
      <c r="K43" s="31"/>
    </row>
    <row r="44" spans="2:21">
      <c r="B44" s="42" t="s">
        <v>180</v>
      </c>
      <c r="C44" s="30" t="s">
        <v>181</v>
      </c>
      <c r="D44" s="22" t="s">
        <v>125</v>
      </c>
      <c r="E44" s="31"/>
      <c r="F44" s="31"/>
      <c r="G44" s="31"/>
      <c r="H44" s="31"/>
      <c r="I44" s="31"/>
      <c r="J44" s="31"/>
      <c r="K44" s="31"/>
    </row>
    <row r="45" spans="2:21">
      <c r="B45" s="42" t="s">
        <v>182</v>
      </c>
      <c r="C45" s="30" t="s">
        <v>183</v>
      </c>
      <c r="D45" s="22" t="s">
        <v>125</v>
      </c>
      <c r="E45" s="31"/>
      <c r="F45" s="31"/>
      <c r="G45" s="31"/>
      <c r="H45" s="31"/>
      <c r="I45" s="31"/>
      <c r="J45" s="31"/>
      <c r="K45" s="31"/>
    </row>
    <row r="46" spans="2:21">
      <c r="B46" s="24" t="s">
        <v>184</v>
      </c>
      <c r="C46" s="45" t="s">
        <v>185</v>
      </c>
      <c r="D46" s="25" t="s">
        <v>125</v>
      </c>
      <c r="E46" s="46"/>
      <c r="F46" s="46"/>
      <c r="G46" s="46"/>
      <c r="H46" s="46"/>
      <c r="I46" s="46"/>
      <c r="J46" s="46"/>
      <c r="K46" s="46"/>
    </row>
    <row r="47" spans="2:21" ht="17">
      <c r="B47" s="47"/>
      <c r="C47" s="48"/>
      <c r="D47" s="48"/>
      <c r="E47" s="49"/>
      <c r="F47" s="50"/>
      <c r="G47" s="50"/>
      <c r="H47" s="50"/>
      <c r="I47" s="50"/>
      <c r="J47" s="50"/>
      <c r="K47" s="50"/>
    </row>
    <row r="49" spans="2:11">
      <c r="B49" s="42" t="s">
        <v>186</v>
      </c>
      <c r="C49" s="30" t="s">
        <v>187</v>
      </c>
      <c r="D49" s="22" t="s">
        <v>125</v>
      </c>
      <c r="E49" s="213">
        <f>E34-E37-E32</f>
        <v>103400.83047197433</v>
      </c>
      <c r="F49" s="213">
        <f t="shared" ref="F49:I49" si="9">F34-F37-F32</f>
        <v>-39704.849181266618</v>
      </c>
      <c r="G49" s="213">
        <f t="shared" si="9"/>
        <v>54874.415699795471</v>
      </c>
      <c r="H49" s="213">
        <f t="shared" si="9"/>
        <v>17920.182359144907</v>
      </c>
      <c r="I49" s="213">
        <f t="shared" si="9"/>
        <v>-34233.8145086398</v>
      </c>
      <c r="J49" s="213">
        <f>J34-J37-J32</f>
        <v>0</v>
      </c>
      <c r="K49" s="213">
        <f>K34-K37-K32</f>
        <v>0</v>
      </c>
    </row>
  </sheetData>
  <mergeCells count="5">
    <mergeCell ref="B8:D8"/>
    <mergeCell ref="B5:C6"/>
    <mergeCell ref="E2:K2"/>
    <mergeCell ref="E3:K3"/>
    <mergeCell ref="E4:K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1" customWidth="1"/>
    <col min="7" max="9" width="11.54296875" style="51"/>
  </cols>
  <sheetData>
    <row r="1" spans="2:9">
      <c r="B1" s="12" t="s">
        <v>117</v>
      </c>
      <c r="E1"/>
      <c r="F1"/>
      <c r="G1"/>
      <c r="H1"/>
      <c r="I1"/>
    </row>
    <row r="2" spans="2:9" ht="15.5">
      <c r="B2" s="52" t="s">
        <v>118</v>
      </c>
      <c r="C2" s="53"/>
      <c r="D2" s="28"/>
      <c r="E2" s="230" t="str">
        <f>+Indice!H25</f>
        <v>Costa Rica - Sociedades Públicas No Financieras</v>
      </c>
      <c r="F2" s="230"/>
      <c r="G2" s="230"/>
      <c r="H2" s="230"/>
      <c r="I2" s="230"/>
    </row>
    <row r="3" spans="2:9" ht="15.5">
      <c r="B3" s="52" t="s">
        <v>188</v>
      </c>
      <c r="C3" s="54"/>
      <c r="D3" s="22"/>
      <c r="E3" s="230" t="s">
        <v>189</v>
      </c>
      <c r="F3" s="230"/>
      <c r="G3" s="230"/>
      <c r="H3" s="230"/>
      <c r="I3" s="230"/>
    </row>
    <row r="4" spans="2:9" ht="15" customHeight="1">
      <c r="B4" s="19"/>
      <c r="C4" s="20"/>
      <c r="D4" s="21"/>
      <c r="E4" s="231" t="s">
        <v>121</v>
      </c>
      <c r="F4" s="232"/>
      <c r="G4" s="232"/>
      <c r="H4" s="232"/>
      <c r="I4" s="232"/>
    </row>
    <row r="5" spans="2:9" ht="15" customHeight="1">
      <c r="B5" s="228" t="s">
        <v>190</v>
      </c>
      <c r="C5" s="229"/>
      <c r="D5" s="22"/>
      <c r="E5" s="233"/>
      <c r="F5" s="234"/>
      <c r="G5" s="234"/>
      <c r="H5" s="234"/>
      <c r="I5" s="234"/>
    </row>
    <row r="6" spans="2:9" ht="14.5" customHeight="1">
      <c r="B6" s="228"/>
      <c r="C6" s="229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4">
        <v>2019</v>
      </c>
      <c r="F7" s="214">
        <f>+E7+1</f>
        <v>2020</v>
      </c>
      <c r="G7" s="214">
        <f t="shared" ref="G7:I7" si="0">+F7+1</f>
        <v>2021</v>
      </c>
      <c r="H7" s="214">
        <f t="shared" si="0"/>
        <v>2022</v>
      </c>
      <c r="I7" s="214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155</v>
      </c>
      <c r="C9" s="57" t="s">
        <v>191</v>
      </c>
      <c r="D9" s="58" t="s">
        <v>125</v>
      </c>
      <c r="E9" s="93"/>
      <c r="F9" s="93"/>
      <c r="G9" s="93"/>
      <c r="H9" s="93"/>
      <c r="I9" s="93"/>
    </row>
    <row r="10" spans="2:9">
      <c r="B10" s="40" t="s">
        <v>192</v>
      </c>
      <c r="C10" s="60" t="s">
        <v>193</v>
      </c>
      <c r="D10" s="61" t="s">
        <v>125</v>
      </c>
      <c r="E10" s="31"/>
      <c r="F10" s="31"/>
      <c r="G10" s="31"/>
      <c r="H10" s="31"/>
      <c r="I10" s="31"/>
    </row>
    <row r="11" spans="2:9">
      <c r="B11" s="42" t="s">
        <v>194</v>
      </c>
      <c r="C11" s="62" t="s">
        <v>195</v>
      </c>
      <c r="D11" s="61" t="s">
        <v>125</v>
      </c>
      <c r="E11" s="31"/>
      <c r="F11" s="31"/>
      <c r="G11" s="31"/>
      <c r="H11" s="31"/>
      <c r="I11" s="31"/>
    </row>
    <row r="12" spans="2:9">
      <c r="B12" s="42" t="s">
        <v>196</v>
      </c>
      <c r="C12" s="62" t="s">
        <v>197</v>
      </c>
      <c r="D12" s="61" t="s">
        <v>125</v>
      </c>
      <c r="E12" s="31"/>
      <c r="F12" s="31"/>
      <c r="G12" s="31"/>
      <c r="H12" s="31"/>
      <c r="I12" s="31"/>
    </row>
    <row r="13" spans="2:9">
      <c r="B13" s="42" t="s">
        <v>198</v>
      </c>
      <c r="C13" s="62" t="s">
        <v>199</v>
      </c>
      <c r="D13" s="61" t="s">
        <v>125</v>
      </c>
      <c r="E13" s="31"/>
      <c r="F13" s="31"/>
      <c r="G13" s="31"/>
      <c r="H13" s="31"/>
      <c r="I13" s="31"/>
    </row>
    <row r="14" spans="2:9">
      <c r="B14" s="42" t="s">
        <v>200</v>
      </c>
      <c r="C14" s="62" t="s">
        <v>201</v>
      </c>
      <c r="D14" s="61" t="s">
        <v>125</v>
      </c>
      <c r="E14" s="29"/>
      <c r="F14" s="29"/>
      <c r="G14" s="29"/>
      <c r="H14" s="29"/>
      <c r="I14" s="29"/>
    </row>
    <row r="15" spans="2:9">
      <c r="B15" s="40" t="s">
        <v>202</v>
      </c>
      <c r="C15" s="60" t="s">
        <v>203</v>
      </c>
      <c r="D15" s="61" t="s">
        <v>125</v>
      </c>
      <c r="E15" s="31"/>
      <c r="F15" s="31"/>
      <c r="G15" s="31"/>
      <c r="H15" s="31"/>
      <c r="I15" s="31"/>
    </row>
    <row r="16" spans="2:9">
      <c r="B16" s="42" t="s">
        <v>204</v>
      </c>
      <c r="C16" s="62" t="s">
        <v>205</v>
      </c>
      <c r="D16" s="61" t="s">
        <v>125</v>
      </c>
      <c r="E16" s="31"/>
      <c r="F16" s="31"/>
      <c r="G16" s="31"/>
      <c r="H16" s="31"/>
      <c r="I16" s="31"/>
    </row>
    <row r="17" spans="2:9">
      <c r="B17" s="42" t="s">
        <v>206</v>
      </c>
      <c r="C17" s="62" t="s">
        <v>207</v>
      </c>
      <c r="D17" s="61" t="s">
        <v>125</v>
      </c>
      <c r="E17" s="31"/>
      <c r="F17" s="31"/>
      <c r="G17" s="31"/>
      <c r="H17" s="31"/>
      <c r="I17" s="31"/>
    </row>
    <row r="18" spans="2:9">
      <c r="B18" s="42" t="s">
        <v>208</v>
      </c>
      <c r="C18" s="62" t="s">
        <v>209</v>
      </c>
      <c r="D18" s="61" t="s">
        <v>125</v>
      </c>
      <c r="E18" s="31"/>
      <c r="F18" s="31"/>
      <c r="G18" s="31"/>
      <c r="H18" s="31"/>
      <c r="I18" s="31"/>
    </row>
    <row r="19" spans="2:9">
      <c r="B19" s="42" t="s">
        <v>210</v>
      </c>
      <c r="C19" s="62" t="s">
        <v>211</v>
      </c>
      <c r="D19" s="61" t="s">
        <v>125</v>
      </c>
      <c r="E19" s="31"/>
      <c r="F19" s="31"/>
      <c r="G19" s="31"/>
      <c r="H19" s="31"/>
      <c r="I19" s="31"/>
    </row>
    <row r="20" spans="2:9">
      <c r="B20" s="42" t="s">
        <v>212</v>
      </c>
      <c r="C20" s="62" t="s">
        <v>213</v>
      </c>
      <c r="D20" s="61" t="s">
        <v>125</v>
      </c>
      <c r="E20" s="31"/>
      <c r="F20" s="31"/>
      <c r="G20" s="31"/>
      <c r="H20" s="31"/>
      <c r="I20" s="31"/>
    </row>
    <row r="21" spans="2:9">
      <c r="B21" s="42" t="s">
        <v>214</v>
      </c>
      <c r="C21" s="62" t="s">
        <v>215</v>
      </c>
      <c r="D21" s="61" t="s">
        <v>125</v>
      </c>
      <c r="E21" s="31"/>
      <c r="F21" s="31"/>
      <c r="G21" s="31"/>
      <c r="H21" s="31"/>
      <c r="I21" s="31"/>
    </row>
    <row r="22" spans="2:9">
      <c r="B22" s="43" t="s">
        <v>216</v>
      </c>
      <c r="C22" s="63" t="s">
        <v>217</v>
      </c>
      <c r="D22" s="64" t="s">
        <v>125</v>
      </c>
      <c r="E22" s="65"/>
      <c r="F22" s="65"/>
      <c r="G22" s="65"/>
      <c r="H22" s="65"/>
      <c r="I22" s="65"/>
    </row>
    <row r="23" spans="2:9">
      <c r="B23" s="66" t="s">
        <v>218</v>
      </c>
      <c r="C23" s="67" t="s">
        <v>219</v>
      </c>
      <c r="D23" s="68" t="s">
        <v>125</v>
      </c>
      <c r="E23" s="69"/>
      <c r="F23" s="69"/>
      <c r="G23" s="69"/>
      <c r="H23" s="69"/>
      <c r="I23" s="69"/>
    </row>
    <row r="24" spans="2:9">
      <c r="B24" s="70" t="s">
        <v>155</v>
      </c>
      <c r="C24" s="71" t="s">
        <v>220</v>
      </c>
      <c r="D24" s="72" t="s">
        <v>125</v>
      </c>
      <c r="E24" s="26"/>
      <c r="F24" s="26"/>
      <c r="G24" s="26"/>
      <c r="H24" s="26"/>
      <c r="I24" s="26"/>
    </row>
    <row r="25" spans="2:9">
      <c r="B25" s="40" t="s">
        <v>221</v>
      </c>
      <c r="C25" s="60" t="s">
        <v>222</v>
      </c>
      <c r="D25" s="61" t="s">
        <v>125</v>
      </c>
      <c r="E25" s="31"/>
      <c r="F25" s="31"/>
      <c r="G25" s="31"/>
      <c r="H25" s="31"/>
      <c r="I25" s="31"/>
    </row>
    <row r="26" spans="2:9">
      <c r="B26" s="42" t="s">
        <v>223</v>
      </c>
      <c r="C26" s="62" t="s">
        <v>224</v>
      </c>
      <c r="D26" s="61" t="s">
        <v>125</v>
      </c>
      <c r="E26" s="29"/>
      <c r="F26" s="29"/>
      <c r="G26" s="29"/>
      <c r="H26" s="29"/>
      <c r="I26" s="29"/>
    </row>
    <row r="27" spans="2:9">
      <c r="B27" s="42" t="s">
        <v>225</v>
      </c>
      <c r="C27" s="62" t="s">
        <v>226</v>
      </c>
      <c r="D27" s="61" t="s">
        <v>125</v>
      </c>
      <c r="E27" s="31"/>
      <c r="F27" s="31"/>
      <c r="G27" s="31"/>
      <c r="H27" s="31"/>
      <c r="I27" s="31"/>
    </row>
    <row r="28" spans="2:9">
      <c r="B28" s="42" t="s">
        <v>227</v>
      </c>
      <c r="C28" s="62" t="s">
        <v>228</v>
      </c>
      <c r="D28" s="61" t="s">
        <v>125</v>
      </c>
      <c r="E28" s="31"/>
      <c r="F28" s="31"/>
      <c r="G28" s="31"/>
      <c r="H28" s="31"/>
      <c r="I28" s="31"/>
    </row>
    <row r="29" spans="2:9">
      <c r="B29" s="43" t="s">
        <v>229</v>
      </c>
      <c r="C29" s="63" t="s">
        <v>230</v>
      </c>
      <c r="D29" s="64" t="s">
        <v>125</v>
      </c>
      <c r="E29" s="31"/>
      <c r="F29" s="31"/>
      <c r="G29" s="31"/>
      <c r="H29" s="31"/>
      <c r="I29" s="31"/>
    </row>
    <row r="30" spans="2:9">
      <c r="B30" s="73" t="s">
        <v>231</v>
      </c>
      <c r="C30" s="74" t="s">
        <v>232</v>
      </c>
      <c r="D30" s="75" t="s">
        <v>125</v>
      </c>
      <c r="E30" s="26"/>
      <c r="F30" s="26"/>
      <c r="G30" s="26"/>
      <c r="H30" s="26"/>
      <c r="I30" s="26"/>
    </row>
    <row r="31" spans="2:9">
      <c r="B31" s="73" t="s">
        <v>233</v>
      </c>
      <c r="C31" s="74" t="s">
        <v>234</v>
      </c>
      <c r="D31" s="75" t="s">
        <v>125</v>
      </c>
      <c r="E31" s="26"/>
      <c r="F31" s="26"/>
      <c r="G31" s="26"/>
      <c r="H31" s="26"/>
      <c r="I31" s="26"/>
    </row>
    <row r="32" spans="2:9">
      <c r="B32" s="76" t="s">
        <v>155</v>
      </c>
      <c r="C32" s="77" t="s">
        <v>235</v>
      </c>
      <c r="D32" s="72" t="s">
        <v>125</v>
      </c>
      <c r="E32" s="26"/>
      <c r="F32" s="26"/>
      <c r="G32" s="26"/>
      <c r="H32" s="26"/>
      <c r="I32" s="26"/>
    </row>
    <row r="33" spans="2:9">
      <c r="B33" s="40" t="s">
        <v>236</v>
      </c>
      <c r="C33" s="60" t="s">
        <v>237</v>
      </c>
      <c r="D33" s="61" t="s">
        <v>125</v>
      </c>
      <c r="E33" s="29"/>
      <c r="F33" s="29"/>
      <c r="G33" s="29"/>
      <c r="H33" s="29"/>
      <c r="I33" s="29"/>
    </row>
    <row r="34" spans="2:9">
      <c r="B34" s="42" t="s">
        <v>238</v>
      </c>
      <c r="C34" s="62" t="s">
        <v>168</v>
      </c>
      <c r="D34" s="61" t="s">
        <v>125</v>
      </c>
      <c r="E34" s="29"/>
      <c r="F34" s="29"/>
      <c r="G34" s="29"/>
      <c r="H34" s="29"/>
      <c r="I34" s="29"/>
    </row>
    <row r="35" spans="2:9">
      <c r="B35" s="42" t="s">
        <v>239</v>
      </c>
      <c r="C35" s="62" t="s">
        <v>169</v>
      </c>
      <c r="D35" s="61" t="s">
        <v>125</v>
      </c>
      <c r="E35" s="31"/>
      <c r="F35" s="31"/>
      <c r="G35" s="31"/>
      <c r="H35" s="31"/>
      <c r="I35" s="31"/>
    </row>
    <row r="36" spans="2:9">
      <c r="B36" s="40" t="s">
        <v>240</v>
      </c>
      <c r="C36" s="78" t="s">
        <v>241</v>
      </c>
      <c r="D36" s="61" t="s">
        <v>125</v>
      </c>
      <c r="E36" s="31"/>
      <c r="F36" s="31"/>
      <c r="G36" s="31"/>
      <c r="H36" s="31"/>
      <c r="I36" s="31"/>
    </row>
    <row r="37" spans="2:9">
      <c r="B37" s="42" t="s">
        <v>242</v>
      </c>
      <c r="C37" s="62" t="s">
        <v>172</v>
      </c>
      <c r="D37" s="61" t="s">
        <v>125</v>
      </c>
      <c r="E37" s="29"/>
      <c r="F37" s="29"/>
      <c r="G37" s="29"/>
      <c r="H37" s="29"/>
      <c r="I37" s="29"/>
    </row>
    <row r="38" spans="2:9">
      <c r="B38" s="43" t="s">
        <v>243</v>
      </c>
      <c r="C38" s="63" t="s">
        <v>244</v>
      </c>
      <c r="D38" s="64" t="s">
        <v>125</v>
      </c>
      <c r="E38" s="31"/>
      <c r="F38" s="31"/>
      <c r="G38" s="31"/>
      <c r="H38" s="31"/>
      <c r="I38" s="31"/>
    </row>
    <row r="39" spans="2:9">
      <c r="B39" s="73" t="s">
        <v>245</v>
      </c>
      <c r="C39" s="74" t="s">
        <v>246</v>
      </c>
      <c r="D39" s="75" t="s">
        <v>125</v>
      </c>
      <c r="E39" s="79"/>
      <c r="F39" s="79"/>
      <c r="G39" s="79"/>
      <c r="H39" s="79"/>
      <c r="I39" s="79"/>
    </row>
    <row r="40" spans="2:9">
      <c r="B40" s="73" t="s">
        <v>180</v>
      </c>
      <c r="C40" s="74" t="s">
        <v>247</v>
      </c>
      <c r="D40" s="75" t="s">
        <v>125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155</v>
      </c>
      <c r="C42" s="84" t="s">
        <v>175</v>
      </c>
      <c r="D42" s="72" t="s">
        <v>125</v>
      </c>
      <c r="E42" s="79"/>
      <c r="F42" s="79"/>
      <c r="G42" s="79"/>
      <c r="H42" s="79"/>
      <c r="I42" s="79"/>
    </row>
    <row r="43" spans="2:9">
      <c r="B43" s="42" t="s">
        <v>248</v>
      </c>
      <c r="C43" s="62" t="s">
        <v>249</v>
      </c>
      <c r="D43" s="61" t="s">
        <v>125</v>
      </c>
      <c r="E43" s="31"/>
      <c r="F43" s="31"/>
      <c r="G43" s="31"/>
      <c r="H43" s="31"/>
      <c r="I43" s="31"/>
    </row>
    <row r="44" spans="2:9">
      <c r="B44" s="24" t="s">
        <v>184</v>
      </c>
      <c r="C44" s="85" t="s">
        <v>185</v>
      </c>
      <c r="D44" s="86" t="s">
        <v>125</v>
      </c>
      <c r="E44" s="31"/>
      <c r="F44" s="31"/>
      <c r="G44" s="31"/>
      <c r="H44" s="31"/>
      <c r="I44" s="31"/>
    </row>
    <row r="45" spans="2:9" ht="17">
      <c r="E45" s="49"/>
      <c r="F45" s="50"/>
    </row>
    <row r="46" spans="2:9">
      <c r="B46" s="80" t="s">
        <v>250</v>
      </c>
      <c r="C46" s="81" t="s">
        <v>251</v>
      </c>
      <c r="D46" s="82" t="s">
        <v>125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117</v>
      </c>
    </row>
    <row r="2" spans="2:9" ht="15.5">
      <c r="B2" s="52" t="s">
        <v>118</v>
      </c>
      <c r="C2" s="53"/>
      <c r="D2" s="28"/>
      <c r="E2" s="235" t="str">
        <f>+'Estado II'!E2:I2</f>
        <v>Costa Rica - Sociedades Públicas No Financieras</v>
      </c>
      <c r="F2" s="235"/>
      <c r="G2" s="235"/>
      <c r="H2" s="235"/>
      <c r="I2" s="235"/>
    </row>
    <row r="3" spans="2:9" ht="15.5">
      <c r="B3" s="52" t="s">
        <v>252</v>
      </c>
      <c r="C3" s="54"/>
      <c r="D3" s="22"/>
      <c r="E3" s="236" t="s">
        <v>189</v>
      </c>
      <c r="F3" s="236"/>
      <c r="G3" s="236"/>
      <c r="H3" s="236"/>
      <c r="I3" s="236"/>
    </row>
    <row r="4" spans="2:9">
      <c r="B4" s="19"/>
      <c r="C4" s="20"/>
      <c r="D4" s="21"/>
      <c r="E4" s="237" t="s">
        <v>253</v>
      </c>
      <c r="F4" s="238"/>
      <c r="G4" s="238"/>
      <c r="H4" s="238"/>
      <c r="I4" s="238"/>
    </row>
    <row r="5" spans="2:9">
      <c r="B5" s="228" t="s">
        <v>254</v>
      </c>
      <c r="C5" s="229"/>
      <c r="D5" s="22"/>
      <c r="E5" s="231"/>
      <c r="F5" s="232"/>
      <c r="G5" s="232"/>
      <c r="H5" s="232"/>
      <c r="I5" s="232"/>
    </row>
    <row r="6" spans="2:9">
      <c r="B6" s="228"/>
      <c r="C6" s="229"/>
      <c r="D6" s="22"/>
      <c r="E6" s="239">
        <v>2019</v>
      </c>
      <c r="F6" s="239">
        <f>+E6+1</f>
        <v>2020</v>
      </c>
      <c r="G6" s="239">
        <f>+F6+1</f>
        <v>2021</v>
      </c>
      <c r="H6" s="239">
        <f>+G6+1</f>
        <v>2022</v>
      </c>
      <c r="I6" s="239">
        <f>+H6+1</f>
        <v>2023</v>
      </c>
    </row>
    <row r="7" spans="2:9">
      <c r="B7" s="24"/>
      <c r="C7" s="25"/>
      <c r="D7" s="25"/>
      <c r="E7" s="240"/>
      <c r="F7" s="240"/>
      <c r="G7" s="240"/>
      <c r="H7" s="240"/>
      <c r="I7" s="240"/>
    </row>
    <row r="8" spans="2:9">
      <c r="B8" s="155" t="s">
        <v>155</v>
      </c>
      <c r="C8" s="156" t="s">
        <v>255</v>
      </c>
      <c r="D8" s="157" t="s">
        <v>125</v>
      </c>
      <c r="E8" s="158"/>
      <c r="F8" s="158"/>
      <c r="G8" s="158"/>
      <c r="H8" s="158"/>
      <c r="I8" s="158"/>
    </row>
    <row r="9" spans="2:9">
      <c r="B9" s="40" t="s">
        <v>256</v>
      </c>
      <c r="C9" s="28" t="s">
        <v>257</v>
      </c>
      <c r="D9" s="22" t="s">
        <v>125</v>
      </c>
      <c r="E9" s="159"/>
      <c r="F9" s="159"/>
      <c r="G9" s="159"/>
      <c r="H9" s="159"/>
      <c r="I9" s="159"/>
    </row>
    <row r="10" spans="2:9">
      <c r="B10" s="42" t="s">
        <v>30</v>
      </c>
      <c r="C10" s="30" t="s">
        <v>258</v>
      </c>
      <c r="D10" s="22" t="s">
        <v>125</v>
      </c>
      <c r="E10" s="159"/>
      <c r="F10" s="159"/>
      <c r="G10" s="159"/>
      <c r="H10" s="159"/>
      <c r="I10" s="159"/>
    </row>
    <row r="11" spans="2:9">
      <c r="B11" s="42" t="s">
        <v>259</v>
      </c>
      <c r="C11" s="30" t="s">
        <v>260</v>
      </c>
      <c r="D11" s="22" t="s">
        <v>125</v>
      </c>
      <c r="E11" s="159"/>
      <c r="F11" s="159"/>
      <c r="G11" s="159"/>
      <c r="H11" s="159"/>
      <c r="I11" s="159"/>
    </row>
    <row r="12" spans="2:9">
      <c r="B12" s="40" t="s">
        <v>261</v>
      </c>
      <c r="C12" s="28" t="s">
        <v>262</v>
      </c>
      <c r="D12" s="22" t="s">
        <v>125</v>
      </c>
      <c r="E12" s="159"/>
      <c r="F12" s="159"/>
      <c r="G12" s="159"/>
      <c r="H12" s="159"/>
      <c r="I12" s="159"/>
    </row>
    <row r="13" spans="2:9">
      <c r="B13" s="43" t="s">
        <v>263</v>
      </c>
      <c r="C13" s="160" t="s">
        <v>264</v>
      </c>
      <c r="D13" s="22" t="s">
        <v>125</v>
      </c>
      <c r="E13" s="161"/>
      <c r="F13" s="161"/>
      <c r="G13" s="161"/>
      <c r="H13" s="161"/>
      <c r="I13" s="161"/>
    </row>
    <row r="14" spans="2:9">
      <c r="B14" s="83" t="s">
        <v>155</v>
      </c>
      <c r="C14" s="162" t="s">
        <v>265</v>
      </c>
      <c r="D14" s="163" t="s">
        <v>125</v>
      </c>
      <c r="E14" s="164"/>
      <c r="F14" s="164"/>
      <c r="G14" s="164"/>
      <c r="H14" s="164"/>
      <c r="I14" s="164"/>
    </row>
    <row r="15" spans="2:9">
      <c r="B15" s="40" t="s">
        <v>266</v>
      </c>
      <c r="C15" s="28" t="s">
        <v>257</v>
      </c>
      <c r="D15" s="22" t="s">
        <v>125</v>
      </c>
      <c r="E15" s="159"/>
      <c r="F15" s="159"/>
      <c r="G15" s="159"/>
      <c r="H15" s="159"/>
      <c r="I15" s="159"/>
    </row>
    <row r="16" spans="2:9">
      <c r="B16" s="42" t="s">
        <v>56</v>
      </c>
      <c r="C16" s="30" t="s">
        <v>258</v>
      </c>
      <c r="D16" s="22" t="s">
        <v>125</v>
      </c>
      <c r="E16" s="159"/>
      <c r="F16" s="159"/>
      <c r="G16" s="159"/>
      <c r="H16" s="159"/>
      <c r="I16" s="159"/>
    </row>
    <row r="17" spans="2:9">
      <c r="B17" s="42" t="s">
        <v>267</v>
      </c>
      <c r="C17" s="30" t="s">
        <v>268</v>
      </c>
      <c r="D17" s="22" t="s">
        <v>125</v>
      </c>
      <c r="E17" s="159"/>
      <c r="F17" s="159"/>
      <c r="G17" s="159"/>
      <c r="H17" s="159"/>
      <c r="I17" s="159"/>
    </row>
    <row r="18" spans="2:9">
      <c r="B18" s="40" t="s">
        <v>269</v>
      </c>
      <c r="C18" s="28" t="s">
        <v>262</v>
      </c>
      <c r="D18" s="22" t="s">
        <v>125</v>
      </c>
      <c r="E18" s="159"/>
      <c r="F18" s="159"/>
      <c r="G18" s="159"/>
      <c r="H18" s="159"/>
      <c r="I18" s="159"/>
    </row>
    <row r="19" spans="2:9">
      <c r="B19" s="43" t="s">
        <v>270</v>
      </c>
      <c r="C19" s="160" t="s">
        <v>271</v>
      </c>
      <c r="D19" s="22" t="s">
        <v>125</v>
      </c>
      <c r="E19" s="161"/>
      <c r="F19" s="161"/>
      <c r="G19" s="161"/>
      <c r="H19" s="161"/>
      <c r="I19" s="161"/>
    </row>
    <row r="20" spans="2:9">
      <c r="B20" s="83" t="s">
        <v>155</v>
      </c>
      <c r="C20" s="162" t="s">
        <v>272</v>
      </c>
      <c r="D20" s="163" t="s">
        <v>125</v>
      </c>
      <c r="E20" s="164"/>
      <c r="F20" s="164"/>
      <c r="G20" s="164"/>
      <c r="H20" s="164"/>
      <c r="I20" s="164"/>
    </row>
    <row r="21" spans="2:9">
      <c r="B21" s="40" t="s">
        <v>273</v>
      </c>
      <c r="C21" s="28" t="s">
        <v>257</v>
      </c>
      <c r="D21" s="22" t="s">
        <v>125</v>
      </c>
      <c r="E21" s="159"/>
      <c r="F21" s="159"/>
      <c r="G21" s="159"/>
      <c r="H21" s="159"/>
      <c r="I21" s="159"/>
    </row>
    <row r="22" spans="2:9">
      <c r="B22" s="42" t="s">
        <v>107</v>
      </c>
      <c r="C22" s="30" t="s">
        <v>258</v>
      </c>
      <c r="D22" s="22" t="s">
        <v>125</v>
      </c>
      <c r="E22" s="159"/>
      <c r="F22" s="159"/>
      <c r="G22" s="159"/>
      <c r="H22" s="159"/>
      <c r="I22" s="159"/>
    </row>
    <row r="23" spans="2:9">
      <c r="B23" s="42" t="s">
        <v>274</v>
      </c>
      <c r="C23" s="30" t="s">
        <v>275</v>
      </c>
      <c r="D23" s="22" t="s">
        <v>125</v>
      </c>
      <c r="E23" s="159"/>
      <c r="F23" s="159"/>
      <c r="G23" s="159"/>
      <c r="H23" s="159"/>
      <c r="I23" s="159"/>
    </row>
    <row r="24" spans="2:9">
      <c r="B24" s="40" t="s">
        <v>276</v>
      </c>
      <c r="C24" s="28" t="s">
        <v>262</v>
      </c>
      <c r="D24" s="22" t="s">
        <v>125</v>
      </c>
      <c r="E24" s="159"/>
      <c r="F24" s="159"/>
      <c r="G24" s="159"/>
      <c r="H24" s="159"/>
      <c r="I24" s="159"/>
    </row>
    <row r="25" spans="2:9">
      <c r="B25" s="43" t="s">
        <v>277</v>
      </c>
      <c r="C25" s="160" t="s">
        <v>278</v>
      </c>
      <c r="D25" s="22" t="s">
        <v>125</v>
      </c>
      <c r="E25" s="161"/>
      <c r="F25" s="161"/>
      <c r="G25" s="161"/>
      <c r="H25" s="161"/>
      <c r="I25" s="161"/>
    </row>
    <row r="26" spans="2:9">
      <c r="B26" s="165" t="s">
        <v>155</v>
      </c>
      <c r="C26" s="166" t="s">
        <v>175</v>
      </c>
      <c r="D26" s="116"/>
      <c r="E26" s="161"/>
      <c r="F26" s="161"/>
      <c r="G26" s="161"/>
      <c r="H26" s="161"/>
      <c r="I26" s="161"/>
    </row>
    <row r="27" spans="2:9">
      <c r="B27" s="83" t="s">
        <v>155</v>
      </c>
      <c r="C27" s="162" t="s">
        <v>279</v>
      </c>
      <c r="D27" s="163" t="s">
        <v>125</v>
      </c>
      <c r="E27" s="164"/>
      <c r="F27" s="164"/>
      <c r="G27" s="164"/>
      <c r="H27" s="164"/>
      <c r="I27" s="164"/>
    </row>
    <row r="28" spans="2:9">
      <c r="B28" s="40" t="s">
        <v>280</v>
      </c>
      <c r="C28" s="28" t="s">
        <v>257</v>
      </c>
      <c r="D28" s="22" t="s">
        <v>125</v>
      </c>
      <c r="E28" s="159"/>
      <c r="F28" s="159"/>
      <c r="G28" s="159"/>
      <c r="H28" s="159"/>
      <c r="I28" s="159"/>
    </row>
    <row r="29" spans="2:9">
      <c r="B29" s="42" t="s">
        <v>281</v>
      </c>
      <c r="C29" s="30" t="s">
        <v>258</v>
      </c>
      <c r="D29" s="22" t="s">
        <v>125</v>
      </c>
      <c r="E29" s="159"/>
      <c r="F29" s="159"/>
      <c r="G29" s="159"/>
      <c r="H29" s="159"/>
      <c r="I29" s="159"/>
    </row>
    <row r="30" spans="2:9">
      <c r="B30" s="42" t="s">
        <v>282</v>
      </c>
      <c r="C30" s="30" t="s">
        <v>283</v>
      </c>
      <c r="D30" s="22" t="s">
        <v>125</v>
      </c>
      <c r="E30" s="159"/>
      <c r="F30" s="159"/>
      <c r="G30" s="159"/>
      <c r="H30" s="159"/>
      <c r="I30" s="159"/>
    </row>
    <row r="31" spans="2:9">
      <c r="B31" s="40" t="s">
        <v>284</v>
      </c>
      <c r="C31" s="28" t="s">
        <v>262</v>
      </c>
      <c r="D31" s="22" t="s">
        <v>125</v>
      </c>
      <c r="E31" s="159"/>
      <c r="F31" s="159"/>
      <c r="G31" s="159"/>
      <c r="H31" s="159"/>
      <c r="I31" s="159"/>
    </row>
    <row r="32" spans="2:9">
      <c r="B32" s="43" t="s">
        <v>285</v>
      </c>
      <c r="C32" s="160" t="s">
        <v>286</v>
      </c>
      <c r="D32" s="22" t="s">
        <v>125</v>
      </c>
      <c r="E32" s="161"/>
      <c r="F32" s="161"/>
      <c r="G32" s="161"/>
      <c r="H32" s="161"/>
      <c r="I32" s="161"/>
    </row>
    <row r="33" spans="2:9">
      <c r="B33" s="42" t="s">
        <v>155</v>
      </c>
      <c r="C33" s="28" t="s">
        <v>287</v>
      </c>
      <c r="D33" s="22" t="s">
        <v>125</v>
      </c>
      <c r="E33" s="159"/>
      <c r="F33" s="159"/>
      <c r="G33" s="159"/>
      <c r="H33" s="159"/>
      <c r="I33" s="159"/>
    </row>
    <row r="34" spans="2:9">
      <c r="B34" s="40" t="s">
        <v>288</v>
      </c>
      <c r="C34" s="28" t="s">
        <v>289</v>
      </c>
      <c r="D34" s="22" t="s">
        <v>125</v>
      </c>
      <c r="E34" s="159"/>
      <c r="F34" s="159"/>
      <c r="G34" s="159"/>
      <c r="H34" s="159"/>
      <c r="I34" s="159"/>
    </row>
    <row r="35" spans="2:9">
      <c r="B35" s="42" t="s">
        <v>290</v>
      </c>
      <c r="C35" s="30" t="s">
        <v>291</v>
      </c>
      <c r="D35" s="22" t="s">
        <v>125</v>
      </c>
      <c r="E35" s="159"/>
      <c r="F35" s="159"/>
      <c r="G35" s="159"/>
      <c r="H35" s="159"/>
      <c r="I35" s="159"/>
    </row>
    <row r="36" spans="2:9">
      <c r="B36" s="42" t="s">
        <v>292</v>
      </c>
      <c r="C36" s="30" t="s">
        <v>293</v>
      </c>
      <c r="D36" s="22" t="s">
        <v>125</v>
      </c>
      <c r="E36" s="159"/>
      <c r="F36" s="159"/>
      <c r="G36" s="159"/>
      <c r="H36" s="159"/>
      <c r="I36" s="159"/>
    </row>
    <row r="37" spans="2:9">
      <c r="B37" s="40" t="s">
        <v>294</v>
      </c>
      <c r="C37" s="28" t="s">
        <v>295</v>
      </c>
      <c r="D37" s="22" t="s">
        <v>125</v>
      </c>
      <c r="E37" s="159"/>
      <c r="F37" s="159"/>
      <c r="G37" s="159"/>
      <c r="H37" s="159"/>
      <c r="I37" s="159"/>
    </row>
    <row r="38" spans="2:9">
      <c r="B38" s="24" t="s">
        <v>296</v>
      </c>
      <c r="C38" s="167" t="s">
        <v>297</v>
      </c>
      <c r="D38" s="25" t="s">
        <v>125</v>
      </c>
      <c r="E38" s="161"/>
      <c r="F38" s="161"/>
      <c r="G38" s="161"/>
      <c r="H38" s="161"/>
      <c r="I38" s="16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117</v>
      </c>
    </row>
    <row r="2" spans="2:9" ht="15.5">
      <c r="B2" s="52" t="s">
        <v>118</v>
      </c>
      <c r="C2" s="53"/>
      <c r="D2" s="28"/>
      <c r="E2" s="235" t="str">
        <f>+'Estado III'!E2:I2</f>
        <v>Costa Rica - Sociedades Públicas No Financieras</v>
      </c>
      <c r="F2" s="235"/>
      <c r="G2" s="235"/>
      <c r="H2" s="235"/>
      <c r="I2" s="235"/>
    </row>
    <row r="3" spans="2:9" ht="15.5">
      <c r="B3" s="52" t="s">
        <v>298</v>
      </c>
      <c r="C3" s="54"/>
      <c r="D3" s="22"/>
      <c r="E3" s="236" t="s">
        <v>189</v>
      </c>
      <c r="F3" s="236"/>
      <c r="G3" s="236"/>
      <c r="H3" s="236"/>
      <c r="I3" s="236"/>
    </row>
    <row r="4" spans="2:9">
      <c r="B4" s="19"/>
      <c r="C4" s="20"/>
      <c r="D4" s="21"/>
      <c r="E4" s="237" t="s">
        <v>253</v>
      </c>
      <c r="F4" s="238"/>
      <c r="G4" s="238"/>
      <c r="H4" s="238"/>
      <c r="I4" s="238"/>
    </row>
    <row r="5" spans="2:9">
      <c r="B5" s="228" t="s">
        <v>299</v>
      </c>
      <c r="C5" s="229"/>
      <c r="D5" s="22"/>
      <c r="E5" s="231"/>
      <c r="F5" s="232"/>
      <c r="G5" s="232"/>
      <c r="H5" s="232"/>
      <c r="I5" s="232"/>
    </row>
    <row r="6" spans="2:9">
      <c r="B6" s="228"/>
      <c r="C6" s="229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24"/>
      <c r="C7" s="25"/>
      <c r="D7" s="25"/>
      <c r="E7" s="241"/>
      <c r="F7" s="241"/>
      <c r="G7" s="241"/>
      <c r="H7" s="241"/>
      <c r="I7" s="241"/>
    </row>
    <row r="8" spans="2:9" s="169" customFormat="1">
      <c r="B8" s="91" t="s">
        <v>300</v>
      </c>
      <c r="C8" s="92" t="s">
        <v>301</v>
      </c>
      <c r="D8" s="105" t="s">
        <v>125</v>
      </c>
      <c r="E8" s="168"/>
      <c r="F8" s="168"/>
      <c r="G8" s="168"/>
      <c r="H8" s="168"/>
      <c r="I8" s="168"/>
    </row>
    <row r="9" spans="2:9">
      <c r="B9" s="40" t="s">
        <v>155</v>
      </c>
      <c r="C9" s="41" t="s">
        <v>123</v>
      </c>
      <c r="D9" s="22" t="s">
        <v>125</v>
      </c>
      <c r="E9" s="170"/>
      <c r="F9" s="170"/>
      <c r="G9" s="170"/>
      <c r="H9" s="170"/>
      <c r="I9" s="170"/>
    </row>
    <row r="10" spans="2:9">
      <c r="B10" s="42" t="s">
        <v>302</v>
      </c>
      <c r="C10" s="22" t="s">
        <v>303</v>
      </c>
      <c r="D10" s="22" t="s">
        <v>125</v>
      </c>
      <c r="E10" s="170"/>
      <c r="F10" s="170"/>
      <c r="G10" s="170"/>
      <c r="H10" s="170"/>
      <c r="I10" s="170"/>
    </row>
    <row r="11" spans="2:9">
      <c r="B11" s="43" t="s">
        <v>134</v>
      </c>
      <c r="C11" s="33" t="s">
        <v>304</v>
      </c>
      <c r="D11" s="33" t="s">
        <v>125</v>
      </c>
      <c r="E11" s="170"/>
      <c r="F11" s="170"/>
      <c r="G11" s="170"/>
      <c r="H11" s="170"/>
      <c r="I11" s="170"/>
    </row>
    <row r="12" spans="2:9">
      <c r="B12" s="37" t="s">
        <v>153</v>
      </c>
      <c r="C12" s="38" t="s">
        <v>154</v>
      </c>
      <c r="D12" s="39" t="s">
        <v>125</v>
      </c>
      <c r="E12" s="171"/>
      <c r="F12" s="171"/>
      <c r="G12" s="171"/>
      <c r="H12" s="171"/>
      <c r="I12" s="171"/>
    </row>
    <row r="13" spans="2:9">
      <c r="B13" s="172" t="s">
        <v>155</v>
      </c>
      <c r="C13" s="173" t="s">
        <v>305</v>
      </c>
      <c r="D13" s="36" t="s">
        <v>125</v>
      </c>
      <c r="E13" s="171"/>
      <c r="F13" s="171"/>
      <c r="G13" s="171"/>
      <c r="H13" s="171"/>
      <c r="I13" s="171"/>
    </row>
    <row r="14" spans="2:9">
      <c r="B14" s="40" t="s">
        <v>259</v>
      </c>
      <c r="C14" s="28" t="s">
        <v>306</v>
      </c>
      <c r="D14" s="22" t="s">
        <v>125</v>
      </c>
      <c r="E14" s="170"/>
      <c r="F14" s="170"/>
      <c r="G14" s="170"/>
      <c r="H14" s="170"/>
      <c r="I14" s="170"/>
    </row>
    <row r="15" spans="2:9">
      <c r="B15" s="42" t="s">
        <v>307</v>
      </c>
      <c r="C15" s="30" t="s">
        <v>308</v>
      </c>
      <c r="D15" s="22" t="s">
        <v>125</v>
      </c>
      <c r="E15" s="170"/>
      <c r="F15" s="170"/>
      <c r="G15" s="170"/>
      <c r="H15" s="170"/>
      <c r="I15" s="170"/>
    </row>
    <row r="16" spans="2:9">
      <c r="B16" s="42" t="s">
        <v>309</v>
      </c>
      <c r="C16" s="30" t="s">
        <v>310</v>
      </c>
      <c r="D16" s="22" t="s">
        <v>125</v>
      </c>
      <c r="E16" s="170"/>
      <c r="F16" s="170"/>
      <c r="G16" s="170"/>
      <c r="H16" s="170"/>
      <c r="I16" s="170"/>
    </row>
    <row r="17" spans="2:9">
      <c r="B17" s="40" t="s">
        <v>267</v>
      </c>
      <c r="C17" s="28" t="s">
        <v>311</v>
      </c>
      <c r="D17" s="22" t="s">
        <v>125</v>
      </c>
      <c r="E17" s="170"/>
      <c r="F17" s="170"/>
      <c r="G17" s="170"/>
      <c r="H17" s="170"/>
      <c r="I17" s="170"/>
    </row>
    <row r="18" spans="2:9">
      <c r="B18" s="42" t="s">
        <v>312</v>
      </c>
      <c r="C18" s="30" t="s">
        <v>313</v>
      </c>
      <c r="D18" s="22" t="s">
        <v>125</v>
      </c>
      <c r="E18" s="170"/>
      <c r="F18" s="170"/>
      <c r="G18" s="170"/>
      <c r="H18" s="170"/>
      <c r="I18" s="170"/>
    </row>
    <row r="19" spans="2:9">
      <c r="B19" s="42" t="s">
        <v>314</v>
      </c>
      <c r="C19" s="30" t="s">
        <v>315</v>
      </c>
      <c r="D19" s="22" t="s">
        <v>125</v>
      </c>
      <c r="E19" s="170"/>
      <c r="F19" s="170"/>
      <c r="G19" s="170"/>
      <c r="H19" s="170"/>
      <c r="I19" s="170"/>
    </row>
    <row r="20" spans="2:9">
      <c r="B20" s="40" t="s">
        <v>274</v>
      </c>
      <c r="C20" s="28" t="s">
        <v>316</v>
      </c>
      <c r="D20" s="22" t="s">
        <v>125</v>
      </c>
      <c r="E20" s="170"/>
      <c r="F20" s="170"/>
      <c r="G20" s="170"/>
      <c r="H20" s="170"/>
      <c r="I20" s="170"/>
    </row>
    <row r="21" spans="2:9">
      <c r="B21" s="42" t="s">
        <v>317</v>
      </c>
      <c r="C21" s="30" t="s">
        <v>313</v>
      </c>
      <c r="D21" s="22" t="s">
        <v>125</v>
      </c>
      <c r="E21" s="170"/>
      <c r="F21" s="170"/>
      <c r="G21" s="170"/>
      <c r="H21" s="170"/>
      <c r="I21" s="170"/>
    </row>
    <row r="22" spans="2:9">
      <c r="B22" s="43" t="s">
        <v>318</v>
      </c>
      <c r="C22" s="32" t="s">
        <v>319</v>
      </c>
      <c r="D22" s="22" t="s">
        <v>125</v>
      </c>
      <c r="E22" s="170"/>
      <c r="F22" s="170"/>
      <c r="G22" s="170"/>
      <c r="H22" s="170"/>
      <c r="I22" s="170"/>
    </row>
    <row r="23" spans="2:9">
      <c r="B23" s="34" t="s">
        <v>320</v>
      </c>
      <c r="C23" s="35" t="s">
        <v>321</v>
      </c>
      <c r="D23" s="36" t="s">
        <v>125</v>
      </c>
      <c r="E23" s="171"/>
      <c r="F23" s="171"/>
      <c r="G23" s="171"/>
      <c r="H23" s="171"/>
      <c r="I23" s="171"/>
    </row>
    <row r="24" spans="2:9">
      <c r="B24" s="174" t="s">
        <v>322</v>
      </c>
      <c r="C24" s="175" t="s">
        <v>323</v>
      </c>
      <c r="D24" s="176" t="s">
        <v>125</v>
      </c>
      <c r="E24" s="171"/>
      <c r="F24" s="171"/>
      <c r="G24" s="171"/>
      <c r="H24" s="171"/>
      <c r="I24" s="171"/>
    </row>
    <row r="25" spans="2:9">
      <c r="B25" s="177" t="s">
        <v>324</v>
      </c>
      <c r="C25" s="178" t="s">
        <v>325</v>
      </c>
      <c r="D25" s="44" t="s">
        <v>125</v>
      </c>
      <c r="E25" s="171"/>
      <c r="F25" s="171"/>
      <c r="G25" s="171"/>
      <c r="H25" s="171"/>
      <c r="I25" s="171"/>
    </row>
    <row r="26" spans="2:9">
      <c r="B26" s="125" t="s">
        <v>326</v>
      </c>
      <c r="C26" s="126" t="s">
        <v>327</v>
      </c>
      <c r="D26" s="126" t="s">
        <v>125</v>
      </c>
      <c r="E26" s="179"/>
      <c r="F26" s="179"/>
      <c r="G26" s="179"/>
      <c r="H26" s="179"/>
      <c r="I26" s="17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K106"/>
  <sheetViews>
    <sheetView showGridLines="0" zoomScale="90" zoomScaleNormal="90" workbookViewId="0">
      <pane xSplit="4" ySplit="8" topLeftCell="E57" activePane="bottomRight" state="frozen"/>
      <selection pane="topRight" activeCell="E1" sqref="E1"/>
      <selection pane="bottomLeft" activeCell="A9" sqref="A9"/>
      <selection pane="bottomRight" activeCell="M65" sqref="M65"/>
    </sheetView>
  </sheetViews>
  <sheetFormatPr baseColWidth="10" defaultColWidth="11.453125" defaultRowHeight="14.5"/>
  <cols>
    <col min="1" max="1" width="4.26953125" customWidth="1"/>
    <col min="3" max="3" width="60" customWidth="1"/>
    <col min="4" max="4" width="6.1796875" customWidth="1"/>
    <col min="5" max="6" width="12.81640625" style="51" bestFit="1" customWidth="1"/>
    <col min="7" max="7" width="16.81640625" style="51" customWidth="1"/>
    <col min="8" max="8" width="13.81640625" style="51" customWidth="1"/>
    <col min="9" max="11" width="13.26953125" style="51" bestFit="1" customWidth="1"/>
  </cols>
  <sheetData>
    <row r="1" spans="2:11">
      <c r="B1" s="12" t="s">
        <v>117</v>
      </c>
      <c r="E1"/>
      <c r="F1"/>
      <c r="G1"/>
      <c r="H1"/>
      <c r="I1"/>
      <c r="J1"/>
      <c r="K1"/>
    </row>
    <row r="2" spans="2:11" ht="15.5">
      <c r="B2" s="52" t="s">
        <v>118</v>
      </c>
      <c r="C2" s="53"/>
      <c r="D2" s="28"/>
      <c r="E2" s="230" t="s">
        <v>1206</v>
      </c>
      <c r="F2" s="230"/>
      <c r="G2" s="230"/>
      <c r="H2" s="230"/>
      <c r="I2" s="230"/>
      <c r="J2" s="230"/>
      <c r="K2" s="230"/>
    </row>
    <row r="3" spans="2:11" ht="15.5">
      <c r="B3" s="52" t="s">
        <v>328</v>
      </c>
      <c r="C3" s="54"/>
      <c r="D3" s="22"/>
      <c r="E3" s="230" t="s">
        <v>120</v>
      </c>
      <c r="F3" s="230"/>
      <c r="G3" s="230"/>
      <c r="H3" s="230"/>
      <c r="I3" s="230"/>
      <c r="J3" s="230"/>
      <c r="K3" s="230"/>
    </row>
    <row r="4" spans="2:11" ht="15" customHeight="1">
      <c r="B4" s="19"/>
      <c r="C4" s="20"/>
      <c r="D4" s="21"/>
      <c r="E4" s="231" t="s">
        <v>121</v>
      </c>
      <c r="F4" s="232"/>
      <c r="G4" s="232"/>
      <c r="H4" s="232"/>
      <c r="I4" s="232"/>
      <c r="J4" s="232"/>
      <c r="K4" s="232"/>
    </row>
    <row r="5" spans="2:11" ht="15" customHeight="1">
      <c r="B5" s="87" t="s">
        <v>329</v>
      </c>
      <c r="C5" s="88"/>
      <c r="D5" s="22"/>
      <c r="E5" s="233"/>
      <c r="F5" s="234"/>
      <c r="G5" s="234"/>
      <c r="H5" s="234"/>
      <c r="I5" s="234"/>
      <c r="J5" s="234"/>
      <c r="K5" s="234"/>
    </row>
    <row r="6" spans="2:11" ht="14.5" customHeight="1">
      <c r="B6" s="87"/>
      <c r="C6" s="88"/>
      <c r="D6" s="22"/>
      <c r="E6" s="23"/>
      <c r="F6" s="23"/>
      <c r="G6" s="23"/>
      <c r="H6" s="23"/>
      <c r="I6" s="23"/>
      <c r="J6" s="23"/>
      <c r="K6" s="23"/>
    </row>
    <row r="7" spans="2:11">
      <c r="B7" s="89"/>
      <c r="C7" s="90"/>
      <c r="D7" s="22"/>
      <c r="E7" s="214">
        <v>2019</v>
      </c>
      <c r="F7" s="214">
        <v>2020</v>
      </c>
      <c r="G7" s="214">
        <v>2021</v>
      </c>
      <c r="H7" s="214">
        <v>2022</v>
      </c>
      <c r="I7" s="214">
        <v>2023</v>
      </c>
      <c r="J7" s="214">
        <v>2024</v>
      </c>
      <c r="K7" s="214">
        <v>2025</v>
      </c>
    </row>
    <row r="8" spans="2:11">
      <c r="B8" s="91" t="s">
        <v>302</v>
      </c>
      <c r="C8" s="92" t="s">
        <v>330</v>
      </c>
      <c r="D8" s="92" t="s">
        <v>125</v>
      </c>
      <c r="E8" s="189">
        <v>4151942.91751868</v>
      </c>
      <c r="F8" s="189">
        <v>3543156.6943715299</v>
      </c>
      <c r="G8" s="189">
        <v>3923694.3782512303</v>
      </c>
      <c r="H8" s="189">
        <v>4835375.6077208603</v>
      </c>
      <c r="I8" s="189">
        <v>4593364.7093889005</v>
      </c>
      <c r="J8" s="189">
        <v>0</v>
      </c>
      <c r="K8" s="189">
        <v>0</v>
      </c>
    </row>
    <row r="9" spans="2:11">
      <c r="B9" s="40" t="s">
        <v>126</v>
      </c>
      <c r="C9" s="28" t="s">
        <v>331</v>
      </c>
      <c r="D9" s="28" t="s">
        <v>125</v>
      </c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</row>
    <row r="10" spans="2:11">
      <c r="B10" s="40" t="s">
        <v>332</v>
      </c>
      <c r="C10" s="95" t="s">
        <v>333</v>
      </c>
      <c r="D10" s="95" t="s">
        <v>125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4">
        <v>0</v>
      </c>
      <c r="K10" s="206">
        <v>0</v>
      </c>
    </row>
    <row r="11" spans="2:11">
      <c r="B11" s="42" t="s">
        <v>334</v>
      </c>
      <c r="C11" s="96" t="s">
        <v>335</v>
      </c>
      <c r="D11" s="96" t="s">
        <v>125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204">
        <v>0</v>
      </c>
      <c r="K11" s="65">
        <v>0</v>
      </c>
    </row>
    <row r="12" spans="2:11">
      <c r="B12" s="42" t="s">
        <v>336</v>
      </c>
      <c r="C12" s="96" t="s">
        <v>337</v>
      </c>
      <c r="D12" s="96" t="s">
        <v>125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204">
        <v>0</v>
      </c>
      <c r="K12" s="65">
        <v>0</v>
      </c>
    </row>
    <row r="13" spans="2:11">
      <c r="B13" s="42" t="s">
        <v>338</v>
      </c>
      <c r="C13" s="96" t="s">
        <v>339</v>
      </c>
      <c r="D13" s="96" t="s">
        <v>125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204">
        <v>0</v>
      </c>
      <c r="K13" s="65">
        <v>0</v>
      </c>
    </row>
    <row r="14" spans="2:11">
      <c r="B14" s="40" t="s">
        <v>340</v>
      </c>
      <c r="C14" s="95" t="s">
        <v>341</v>
      </c>
      <c r="D14" s="95" t="s">
        <v>125</v>
      </c>
      <c r="E14" s="204">
        <v>0</v>
      </c>
      <c r="F14" s="204">
        <v>0</v>
      </c>
      <c r="G14" s="204">
        <v>0</v>
      </c>
      <c r="H14" s="204">
        <v>0</v>
      </c>
      <c r="I14" s="204">
        <v>0</v>
      </c>
      <c r="J14" s="204">
        <v>0</v>
      </c>
      <c r="K14" s="204">
        <v>0</v>
      </c>
    </row>
    <row r="15" spans="2:11">
      <c r="B15" s="40" t="s">
        <v>342</v>
      </c>
      <c r="C15" s="95" t="s">
        <v>343</v>
      </c>
      <c r="D15" s="95" t="s">
        <v>125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4">
        <v>0</v>
      </c>
      <c r="K15" s="206">
        <v>0</v>
      </c>
    </row>
    <row r="16" spans="2:11">
      <c r="B16" s="42" t="s">
        <v>344</v>
      </c>
      <c r="C16" s="96" t="s">
        <v>345</v>
      </c>
      <c r="D16" s="96" t="s">
        <v>125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204">
        <v>0</v>
      </c>
      <c r="K16" s="65">
        <v>0</v>
      </c>
    </row>
    <row r="17" spans="2:11">
      <c r="B17" s="42" t="s">
        <v>346</v>
      </c>
      <c r="C17" s="96" t="s">
        <v>347</v>
      </c>
      <c r="D17" s="96" t="s">
        <v>125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204">
        <v>0</v>
      </c>
      <c r="K17" s="65">
        <v>0</v>
      </c>
    </row>
    <row r="18" spans="2:11">
      <c r="B18" s="42" t="s">
        <v>348</v>
      </c>
      <c r="C18" s="96" t="s">
        <v>349</v>
      </c>
      <c r="D18" s="96" t="s">
        <v>125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204">
        <v>0</v>
      </c>
      <c r="K18" s="65">
        <v>0</v>
      </c>
    </row>
    <row r="19" spans="2:11">
      <c r="B19" s="42" t="s">
        <v>350</v>
      </c>
      <c r="C19" s="96" t="s">
        <v>351</v>
      </c>
      <c r="D19" s="96" t="s">
        <v>125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204">
        <v>0</v>
      </c>
      <c r="K19" s="65">
        <v>0</v>
      </c>
    </row>
    <row r="20" spans="2:11">
      <c r="B20" s="42" t="s">
        <v>352</v>
      </c>
      <c r="C20" s="96" t="s">
        <v>353</v>
      </c>
      <c r="D20" s="96" t="s">
        <v>125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204">
        <v>0</v>
      </c>
      <c r="K20" s="65">
        <v>0</v>
      </c>
    </row>
    <row r="21" spans="2:11">
      <c r="B21" s="40" t="s">
        <v>354</v>
      </c>
      <c r="C21" s="95" t="s">
        <v>355</v>
      </c>
      <c r="D21" s="95" t="s">
        <v>125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  <c r="J21" s="204">
        <v>0</v>
      </c>
      <c r="K21" s="207">
        <v>0</v>
      </c>
    </row>
    <row r="22" spans="2:11">
      <c r="B22" s="42" t="s">
        <v>356</v>
      </c>
      <c r="C22" s="96" t="s">
        <v>357</v>
      </c>
      <c r="D22" s="96" t="s">
        <v>125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204">
        <v>0</v>
      </c>
      <c r="K22" s="65">
        <v>0</v>
      </c>
    </row>
    <row r="23" spans="2:11">
      <c r="B23" s="42" t="s">
        <v>358</v>
      </c>
      <c r="C23" s="97" t="s">
        <v>359</v>
      </c>
      <c r="D23" s="97" t="s">
        <v>125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204">
        <v>0</v>
      </c>
      <c r="K23" s="69">
        <v>0</v>
      </c>
    </row>
    <row r="24" spans="2:11">
      <c r="B24" s="42" t="s">
        <v>360</v>
      </c>
      <c r="C24" s="97" t="s">
        <v>361</v>
      </c>
      <c r="D24" s="97" t="s">
        <v>125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204">
        <v>0</v>
      </c>
      <c r="K24" s="69">
        <v>0</v>
      </c>
    </row>
    <row r="25" spans="2:11">
      <c r="B25" s="42" t="s">
        <v>362</v>
      </c>
      <c r="C25" s="97" t="s">
        <v>363</v>
      </c>
      <c r="D25" s="97" t="s">
        <v>125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204">
        <v>0</v>
      </c>
      <c r="K25" s="65">
        <v>0</v>
      </c>
    </row>
    <row r="26" spans="2:11">
      <c r="B26" s="42" t="s">
        <v>364</v>
      </c>
      <c r="C26" s="97" t="s">
        <v>365</v>
      </c>
      <c r="D26" s="97" t="s">
        <v>125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204">
        <v>0</v>
      </c>
      <c r="K26" s="69">
        <v>0</v>
      </c>
    </row>
    <row r="27" spans="2:11">
      <c r="B27" s="42" t="s">
        <v>366</v>
      </c>
      <c r="C27" s="96" t="s">
        <v>367</v>
      </c>
      <c r="D27" s="96" t="s">
        <v>125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204">
        <v>0</v>
      </c>
      <c r="K27" s="69">
        <v>0</v>
      </c>
    </row>
    <row r="28" spans="2:11">
      <c r="B28" s="42" t="s">
        <v>368</v>
      </c>
      <c r="C28" s="96" t="s">
        <v>369</v>
      </c>
      <c r="D28" s="96" t="s">
        <v>125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204">
        <v>0</v>
      </c>
      <c r="K28" s="65">
        <v>0</v>
      </c>
    </row>
    <row r="29" spans="2:11">
      <c r="B29" s="42" t="s">
        <v>370</v>
      </c>
      <c r="C29" s="96" t="s">
        <v>371</v>
      </c>
      <c r="D29" s="96" t="s">
        <v>125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204">
        <v>0</v>
      </c>
      <c r="K29" s="65">
        <v>0</v>
      </c>
    </row>
    <row r="30" spans="2:11">
      <c r="B30" s="42" t="s">
        <v>372</v>
      </c>
      <c r="C30" s="96" t="s">
        <v>373</v>
      </c>
      <c r="D30" s="96" t="s">
        <v>125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204">
        <v>0</v>
      </c>
      <c r="K30" s="69">
        <v>0</v>
      </c>
    </row>
    <row r="31" spans="2:11">
      <c r="B31" s="42" t="s">
        <v>374</v>
      </c>
      <c r="C31" s="97" t="s">
        <v>375</v>
      </c>
      <c r="D31" s="97" t="s">
        <v>125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204">
        <v>0</v>
      </c>
      <c r="K31" s="69">
        <v>0</v>
      </c>
    </row>
    <row r="32" spans="2:11">
      <c r="B32" s="42" t="s">
        <v>376</v>
      </c>
      <c r="C32" s="97" t="s">
        <v>377</v>
      </c>
      <c r="D32" s="97" t="s">
        <v>125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204">
        <v>0</v>
      </c>
      <c r="K32" s="69">
        <v>0</v>
      </c>
    </row>
    <row r="33" spans="2:11">
      <c r="B33" s="42" t="s">
        <v>378</v>
      </c>
      <c r="C33" s="96" t="s">
        <v>379</v>
      </c>
      <c r="D33" s="96" t="s">
        <v>125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204">
        <v>0</v>
      </c>
      <c r="K33" s="69">
        <v>0</v>
      </c>
    </row>
    <row r="34" spans="2:11">
      <c r="B34" s="40" t="s">
        <v>380</v>
      </c>
      <c r="C34" s="95" t="s">
        <v>381</v>
      </c>
      <c r="D34" s="95" t="s">
        <v>125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  <c r="J34" s="204">
        <v>0</v>
      </c>
      <c r="K34" s="207">
        <v>0</v>
      </c>
    </row>
    <row r="35" spans="2:11">
      <c r="B35" s="42" t="s">
        <v>382</v>
      </c>
      <c r="C35" s="96" t="s">
        <v>383</v>
      </c>
      <c r="D35" s="96" t="s">
        <v>125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204">
        <v>0</v>
      </c>
      <c r="K35" s="65">
        <v>0</v>
      </c>
    </row>
    <row r="36" spans="2:11">
      <c r="B36" s="42" t="s">
        <v>384</v>
      </c>
      <c r="C36" s="96" t="s">
        <v>385</v>
      </c>
      <c r="D36" s="96" t="s">
        <v>125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204">
        <v>0</v>
      </c>
      <c r="K36" s="65">
        <v>0</v>
      </c>
    </row>
    <row r="37" spans="2:11">
      <c r="B37" s="42" t="s">
        <v>386</v>
      </c>
      <c r="C37" s="96" t="s">
        <v>387</v>
      </c>
      <c r="D37" s="96" t="s">
        <v>125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204">
        <v>0</v>
      </c>
      <c r="K37" s="94">
        <v>0</v>
      </c>
    </row>
    <row r="38" spans="2:11">
      <c r="B38" s="42" t="s">
        <v>388</v>
      </c>
      <c r="C38" s="96" t="s">
        <v>389</v>
      </c>
      <c r="D38" s="96" t="s">
        <v>125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204">
        <v>0</v>
      </c>
      <c r="K38" s="65">
        <v>0</v>
      </c>
    </row>
    <row r="39" spans="2:11">
      <c r="B39" s="42" t="s">
        <v>390</v>
      </c>
      <c r="C39" s="96" t="s">
        <v>391</v>
      </c>
      <c r="D39" s="96" t="s">
        <v>125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204">
        <v>0</v>
      </c>
      <c r="K39" s="65">
        <v>0</v>
      </c>
    </row>
    <row r="40" spans="2:11">
      <c r="B40" s="42" t="s">
        <v>392</v>
      </c>
      <c r="C40" s="96" t="s">
        <v>393</v>
      </c>
      <c r="D40" s="96" t="s">
        <v>125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204">
        <v>0</v>
      </c>
      <c r="K40" s="65">
        <v>0</v>
      </c>
    </row>
    <row r="41" spans="2:11">
      <c r="B41" s="98" t="s">
        <v>394</v>
      </c>
      <c r="C41" s="99" t="s">
        <v>395</v>
      </c>
      <c r="D41" s="99" t="s">
        <v>125</v>
      </c>
      <c r="E41" s="206">
        <v>0</v>
      </c>
      <c r="F41" s="206">
        <v>0</v>
      </c>
      <c r="G41" s="206">
        <v>0</v>
      </c>
      <c r="H41" s="206">
        <v>0</v>
      </c>
      <c r="I41" s="206">
        <v>0</v>
      </c>
      <c r="J41" s="204">
        <v>0</v>
      </c>
      <c r="K41" s="206">
        <v>0</v>
      </c>
    </row>
    <row r="42" spans="2:11">
      <c r="B42" s="40" t="s">
        <v>128</v>
      </c>
      <c r="C42" s="28" t="s">
        <v>396</v>
      </c>
      <c r="D42" s="28" t="s">
        <v>125</v>
      </c>
      <c r="E42" s="204">
        <v>0</v>
      </c>
      <c r="F42" s="204">
        <v>0</v>
      </c>
      <c r="G42" s="204">
        <v>0</v>
      </c>
      <c r="H42" s="204">
        <v>0</v>
      </c>
      <c r="I42" s="204">
        <v>0</v>
      </c>
      <c r="J42" s="204">
        <v>0</v>
      </c>
      <c r="K42" s="204">
        <v>0</v>
      </c>
    </row>
    <row r="43" spans="2:11">
      <c r="B43" s="40" t="s">
        <v>397</v>
      </c>
      <c r="C43" s="95" t="s">
        <v>398</v>
      </c>
      <c r="D43" s="95" t="s">
        <v>125</v>
      </c>
      <c r="E43" s="206">
        <v>0</v>
      </c>
      <c r="F43" s="206">
        <v>0</v>
      </c>
      <c r="G43" s="206">
        <v>0</v>
      </c>
      <c r="H43" s="206">
        <v>0</v>
      </c>
      <c r="I43" s="206">
        <v>0</v>
      </c>
      <c r="J43" s="204">
        <v>0</v>
      </c>
      <c r="K43" s="206">
        <v>0</v>
      </c>
    </row>
    <row r="44" spans="2:11">
      <c r="B44" s="42" t="s">
        <v>399</v>
      </c>
      <c r="C44" s="96" t="s">
        <v>400</v>
      </c>
      <c r="D44" s="96" t="s">
        <v>125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204">
        <v>0</v>
      </c>
      <c r="K44" s="65">
        <v>0</v>
      </c>
    </row>
    <row r="45" spans="2:11">
      <c r="B45" s="42" t="s">
        <v>401</v>
      </c>
      <c r="C45" s="96" t="s">
        <v>402</v>
      </c>
      <c r="D45" s="96" t="s">
        <v>125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204">
        <v>0</v>
      </c>
      <c r="K45" s="65">
        <v>0</v>
      </c>
    </row>
    <row r="46" spans="2:11">
      <c r="B46" s="42" t="s">
        <v>403</v>
      </c>
      <c r="C46" s="96" t="s">
        <v>404</v>
      </c>
      <c r="D46" s="96" t="s">
        <v>125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204">
        <v>0</v>
      </c>
      <c r="K46" s="65">
        <v>0</v>
      </c>
    </row>
    <row r="47" spans="2:11">
      <c r="B47" s="42" t="s">
        <v>405</v>
      </c>
      <c r="C47" s="96" t="s">
        <v>406</v>
      </c>
      <c r="D47" s="96" t="s">
        <v>125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204">
        <v>0</v>
      </c>
      <c r="K47" s="65">
        <v>0</v>
      </c>
    </row>
    <row r="48" spans="2:11">
      <c r="B48" s="40" t="s">
        <v>407</v>
      </c>
      <c r="C48" s="95" t="s">
        <v>408</v>
      </c>
      <c r="D48" s="95" t="s">
        <v>125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204">
        <v>0</v>
      </c>
      <c r="K48" s="65">
        <v>0</v>
      </c>
    </row>
    <row r="49" spans="2:11">
      <c r="B49" s="42" t="s">
        <v>409</v>
      </c>
      <c r="C49" s="96" t="s">
        <v>400</v>
      </c>
      <c r="D49" s="96" t="s">
        <v>125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204">
        <v>0</v>
      </c>
      <c r="K49" s="65">
        <v>0</v>
      </c>
    </row>
    <row r="50" spans="2:11">
      <c r="B50" s="42" t="s">
        <v>410</v>
      </c>
      <c r="C50" s="96" t="s">
        <v>402</v>
      </c>
      <c r="D50" s="96" t="s">
        <v>125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204">
        <v>0</v>
      </c>
      <c r="K50" s="65">
        <v>0</v>
      </c>
    </row>
    <row r="51" spans="2:11">
      <c r="B51" s="43" t="s">
        <v>411</v>
      </c>
      <c r="C51" s="100" t="s">
        <v>412</v>
      </c>
      <c r="D51" s="100" t="s">
        <v>125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204">
        <v>0</v>
      </c>
      <c r="K51" s="65">
        <v>0</v>
      </c>
    </row>
    <row r="52" spans="2:11">
      <c r="B52" s="40" t="s">
        <v>130</v>
      </c>
      <c r="C52" s="28" t="s">
        <v>413</v>
      </c>
      <c r="D52" s="28" t="s">
        <v>125</v>
      </c>
      <c r="E52" s="204">
        <v>0</v>
      </c>
      <c r="F52" s="204">
        <v>0</v>
      </c>
      <c r="G52" s="204">
        <v>0</v>
      </c>
      <c r="H52" s="204">
        <v>0</v>
      </c>
      <c r="I52" s="204">
        <v>0</v>
      </c>
      <c r="J52" s="204">
        <v>0</v>
      </c>
      <c r="K52" s="204">
        <v>0</v>
      </c>
    </row>
    <row r="53" spans="2:11">
      <c r="B53" s="40" t="s">
        <v>414</v>
      </c>
      <c r="C53" s="95" t="s">
        <v>415</v>
      </c>
      <c r="D53" s="95" t="s">
        <v>125</v>
      </c>
      <c r="E53" s="206">
        <v>0</v>
      </c>
      <c r="F53" s="206">
        <v>0</v>
      </c>
      <c r="G53" s="206">
        <v>0</v>
      </c>
      <c r="H53" s="206">
        <v>0</v>
      </c>
      <c r="I53" s="206">
        <v>0</v>
      </c>
      <c r="J53" s="204">
        <v>0</v>
      </c>
      <c r="K53" s="206">
        <v>0</v>
      </c>
    </row>
    <row r="54" spans="2:11">
      <c r="B54" s="42" t="s">
        <v>416</v>
      </c>
      <c r="C54" s="96" t="s">
        <v>417</v>
      </c>
      <c r="D54" s="96" t="s">
        <v>125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204">
        <v>0</v>
      </c>
      <c r="K54" s="65">
        <v>0</v>
      </c>
    </row>
    <row r="55" spans="2:11">
      <c r="B55" s="42" t="s">
        <v>418</v>
      </c>
      <c r="C55" s="96" t="s">
        <v>419</v>
      </c>
      <c r="D55" s="96" t="s">
        <v>125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204">
        <v>0</v>
      </c>
      <c r="K55" s="65">
        <v>0</v>
      </c>
    </row>
    <row r="56" spans="2:11">
      <c r="B56" s="40" t="s">
        <v>420</v>
      </c>
      <c r="C56" s="95" t="s">
        <v>421</v>
      </c>
      <c r="D56" s="95" t="s">
        <v>125</v>
      </c>
      <c r="E56" s="206">
        <v>0</v>
      </c>
      <c r="F56" s="206">
        <v>0</v>
      </c>
      <c r="G56" s="206">
        <v>0</v>
      </c>
      <c r="H56" s="206">
        <v>0</v>
      </c>
      <c r="I56" s="206">
        <v>0</v>
      </c>
      <c r="J56" s="204">
        <v>0</v>
      </c>
      <c r="K56" s="206">
        <v>0</v>
      </c>
    </row>
    <row r="57" spans="2:11">
      <c r="B57" s="42" t="s">
        <v>422</v>
      </c>
      <c r="C57" s="96" t="s">
        <v>423</v>
      </c>
      <c r="D57" s="96" t="s">
        <v>125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204">
        <v>0</v>
      </c>
      <c r="K57" s="65">
        <v>0</v>
      </c>
    </row>
    <row r="58" spans="2:11">
      <c r="B58" s="42" t="s">
        <v>424</v>
      </c>
      <c r="C58" s="96" t="s">
        <v>425</v>
      </c>
      <c r="D58" s="96" t="s">
        <v>125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204">
        <v>0</v>
      </c>
      <c r="K58" s="65">
        <v>0</v>
      </c>
    </row>
    <row r="59" spans="2:11">
      <c r="B59" s="40" t="s">
        <v>426</v>
      </c>
      <c r="C59" s="95" t="s">
        <v>427</v>
      </c>
      <c r="D59" s="95" t="s">
        <v>125</v>
      </c>
      <c r="E59" s="206">
        <v>0</v>
      </c>
      <c r="F59" s="206">
        <v>0</v>
      </c>
      <c r="G59" s="206">
        <v>0</v>
      </c>
      <c r="H59" s="206">
        <v>0</v>
      </c>
      <c r="I59" s="206">
        <v>0</v>
      </c>
      <c r="J59" s="204">
        <v>0</v>
      </c>
      <c r="K59" s="206">
        <v>0</v>
      </c>
    </row>
    <row r="60" spans="2:11">
      <c r="B60" s="42" t="s">
        <v>428</v>
      </c>
      <c r="C60" s="96" t="s">
        <v>423</v>
      </c>
      <c r="D60" s="96" t="s">
        <v>125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204">
        <v>0</v>
      </c>
      <c r="K60" s="65">
        <v>0</v>
      </c>
    </row>
    <row r="61" spans="2:11">
      <c r="B61" s="43" t="s">
        <v>429</v>
      </c>
      <c r="C61" s="100" t="s">
        <v>430</v>
      </c>
      <c r="D61" s="100" t="s">
        <v>125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204">
        <v>0</v>
      </c>
      <c r="K61" s="65">
        <v>0</v>
      </c>
    </row>
    <row r="62" spans="2:11">
      <c r="B62" s="40" t="s">
        <v>132</v>
      </c>
      <c r="C62" s="28" t="s">
        <v>431</v>
      </c>
      <c r="D62" s="28" t="s">
        <v>125</v>
      </c>
      <c r="E62" s="204">
        <v>4151942.91751868</v>
      </c>
      <c r="F62" s="204">
        <v>3543156.6943715299</v>
      </c>
      <c r="G62" s="204">
        <v>3923694.3782512303</v>
      </c>
      <c r="H62" s="204">
        <v>4835375.6077208603</v>
      </c>
      <c r="I62" s="204">
        <v>4593364.7093888987</v>
      </c>
      <c r="J62" s="204">
        <v>0</v>
      </c>
      <c r="K62" s="204">
        <v>0</v>
      </c>
    </row>
    <row r="63" spans="2:11">
      <c r="B63" s="40" t="s">
        <v>432</v>
      </c>
      <c r="C63" s="95" t="s">
        <v>433</v>
      </c>
      <c r="D63" s="95" t="s">
        <v>125</v>
      </c>
      <c r="E63" s="206">
        <v>58927.524020420002</v>
      </c>
      <c r="F63" s="206">
        <v>50938.076904499998</v>
      </c>
      <c r="G63" s="206">
        <v>51116.251017699993</v>
      </c>
      <c r="H63" s="206">
        <v>63712.001424419992</v>
      </c>
      <c r="I63" s="206">
        <v>95220.13530302998</v>
      </c>
      <c r="J63" s="204">
        <v>0</v>
      </c>
      <c r="K63" s="206">
        <v>0</v>
      </c>
    </row>
    <row r="64" spans="2:11">
      <c r="B64" s="42" t="s">
        <v>434</v>
      </c>
      <c r="C64" s="96" t="s">
        <v>435</v>
      </c>
      <c r="D64" s="96" t="s">
        <v>125</v>
      </c>
      <c r="E64" s="65">
        <v>58927.524020420002</v>
      </c>
      <c r="F64" s="65">
        <v>50938.076904499998</v>
      </c>
      <c r="G64" s="65">
        <v>51116.251017699993</v>
      </c>
      <c r="H64" s="65">
        <v>63712.001424419992</v>
      </c>
      <c r="I64" s="65">
        <v>95220.13530302998</v>
      </c>
      <c r="J64" s="204">
        <v>0</v>
      </c>
      <c r="K64" s="65">
        <v>0</v>
      </c>
    </row>
    <row r="65" spans="2:11">
      <c r="B65" s="42" t="s">
        <v>436</v>
      </c>
      <c r="C65" s="97" t="s">
        <v>437</v>
      </c>
      <c r="D65" s="97" t="s">
        <v>125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204">
        <v>0</v>
      </c>
      <c r="K65" s="65">
        <v>0</v>
      </c>
    </row>
    <row r="66" spans="2:11">
      <c r="B66" s="42" t="s">
        <v>438</v>
      </c>
      <c r="C66" s="97" t="s">
        <v>439</v>
      </c>
      <c r="D66" s="97" t="s">
        <v>125</v>
      </c>
      <c r="E66" s="65">
        <v>58871.977302270003</v>
      </c>
      <c r="F66" s="65">
        <v>50812.446253779992</v>
      </c>
      <c r="G66" s="65">
        <v>50908.902862150004</v>
      </c>
      <c r="H66" s="65">
        <v>63402.750420089993</v>
      </c>
      <c r="I66" s="65">
        <v>94878.983618280006</v>
      </c>
      <c r="J66" s="204">
        <v>0</v>
      </c>
      <c r="K66" s="65">
        <v>0</v>
      </c>
    </row>
    <row r="67" spans="2:11">
      <c r="B67" s="42" t="s">
        <v>440</v>
      </c>
      <c r="C67" s="97" t="s">
        <v>427</v>
      </c>
      <c r="D67" s="97" t="s">
        <v>125</v>
      </c>
      <c r="E67" s="65">
        <v>55.546718150000004</v>
      </c>
      <c r="F67" s="65">
        <v>125.63065072000001</v>
      </c>
      <c r="G67" s="65">
        <v>207.34815554999997</v>
      </c>
      <c r="H67" s="65">
        <v>309.25100433</v>
      </c>
      <c r="I67" s="65">
        <v>341.15168475000002</v>
      </c>
      <c r="J67" s="204">
        <v>0</v>
      </c>
      <c r="K67" s="65">
        <v>0</v>
      </c>
    </row>
    <row r="68" spans="2:11">
      <c r="B68" s="42" t="s">
        <v>441</v>
      </c>
      <c r="C68" s="96" t="s">
        <v>442</v>
      </c>
      <c r="D68" s="96" t="s">
        <v>125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204">
        <v>0</v>
      </c>
      <c r="K68" s="65">
        <v>0</v>
      </c>
    </row>
    <row r="69" spans="2:11">
      <c r="B69" s="42" t="s">
        <v>443</v>
      </c>
      <c r="C69" s="96" t="s">
        <v>444</v>
      </c>
      <c r="D69" s="96" t="s">
        <v>125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204">
        <v>0</v>
      </c>
      <c r="K69" s="65">
        <v>0</v>
      </c>
    </row>
    <row r="70" spans="2:11">
      <c r="B70" s="42" t="s">
        <v>445</v>
      </c>
      <c r="C70" s="96" t="s">
        <v>446</v>
      </c>
      <c r="D70" s="96" t="s">
        <v>125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204">
        <v>0</v>
      </c>
      <c r="K70" s="65">
        <v>0</v>
      </c>
    </row>
    <row r="71" spans="2:11">
      <c r="B71" s="42" t="s">
        <v>447</v>
      </c>
      <c r="C71" s="96" t="s">
        <v>448</v>
      </c>
      <c r="D71" s="96" t="s">
        <v>125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204">
        <v>0</v>
      </c>
      <c r="K71" s="65">
        <v>0</v>
      </c>
    </row>
    <row r="72" spans="2:11">
      <c r="B72" s="42" t="s">
        <v>449</v>
      </c>
      <c r="C72" s="96" t="s">
        <v>450</v>
      </c>
      <c r="D72" s="96" t="s">
        <v>125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204">
        <v>0</v>
      </c>
      <c r="K72" s="65">
        <v>0</v>
      </c>
    </row>
    <row r="73" spans="2:11">
      <c r="B73" s="40" t="s">
        <v>451</v>
      </c>
      <c r="C73" s="95" t="s">
        <v>452</v>
      </c>
      <c r="D73" s="95" t="s">
        <v>125</v>
      </c>
      <c r="E73" s="206">
        <v>4005336.44673815</v>
      </c>
      <c r="F73" s="206">
        <v>3415419.8618227299</v>
      </c>
      <c r="G73" s="206">
        <v>3810977.0363721005</v>
      </c>
      <c r="H73" s="206">
        <v>4685907.0740484707</v>
      </c>
      <c r="I73" s="206">
        <v>4430432.8985864697</v>
      </c>
      <c r="J73" s="204">
        <v>0</v>
      </c>
      <c r="K73" s="206">
        <v>0</v>
      </c>
    </row>
    <row r="74" spans="2:11">
      <c r="B74" s="42" t="s">
        <v>453</v>
      </c>
      <c r="C74" s="96" t="s">
        <v>454</v>
      </c>
      <c r="D74" s="96" t="s">
        <v>125</v>
      </c>
      <c r="E74" s="65">
        <v>4002918.8649256499</v>
      </c>
      <c r="F74" s="65">
        <v>3413943.0135483602</v>
      </c>
      <c r="G74" s="65">
        <v>3809368.5848720004</v>
      </c>
      <c r="H74" s="65">
        <v>4683616.6239554407</v>
      </c>
      <c r="I74" s="65">
        <v>4428552.3666654509</v>
      </c>
      <c r="J74" s="204">
        <v>0</v>
      </c>
      <c r="K74" s="65">
        <v>0</v>
      </c>
    </row>
    <row r="75" spans="2:11">
      <c r="B75" s="42" t="s">
        <v>455</v>
      </c>
      <c r="C75" s="96" t="s">
        <v>456</v>
      </c>
      <c r="D75" s="96" t="s">
        <v>125</v>
      </c>
      <c r="E75" s="65">
        <v>2417.5818124999996</v>
      </c>
      <c r="F75" s="65">
        <v>1476.8482743700001</v>
      </c>
      <c r="G75" s="65">
        <v>1608.4515001</v>
      </c>
      <c r="H75" s="65">
        <v>2290.4500930299996</v>
      </c>
      <c r="I75" s="65">
        <v>1880.53192102</v>
      </c>
      <c r="J75" s="204">
        <v>0</v>
      </c>
      <c r="K75" s="65">
        <v>0</v>
      </c>
    </row>
    <row r="76" spans="2:11">
      <c r="B76" s="42" t="s">
        <v>457</v>
      </c>
      <c r="C76" s="96" t="s">
        <v>458</v>
      </c>
      <c r="D76" s="96" t="s">
        <v>125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204">
        <v>0</v>
      </c>
      <c r="K76" s="65">
        <v>0</v>
      </c>
    </row>
    <row r="77" spans="2:11">
      <c r="B77" s="42" t="s">
        <v>459</v>
      </c>
      <c r="C77" s="96" t="s">
        <v>460</v>
      </c>
      <c r="D77" s="96" t="s">
        <v>125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204">
        <v>0</v>
      </c>
      <c r="K77" s="65">
        <v>0</v>
      </c>
    </row>
    <row r="78" spans="2:11">
      <c r="B78" s="40" t="s">
        <v>461</v>
      </c>
      <c r="C78" s="95" t="s">
        <v>462</v>
      </c>
      <c r="D78" s="95" t="s">
        <v>125</v>
      </c>
      <c r="E78" s="206">
        <v>857.6</v>
      </c>
      <c r="F78" s="206">
        <v>617</v>
      </c>
      <c r="G78" s="206">
        <v>633.6</v>
      </c>
      <c r="H78" s="206">
        <v>1419.2</v>
      </c>
      <c r="I78" s="206">
        <v>674.6</v>
      </c>
      <c r="J78" s="204">
        <v>0</v>
      </c>
      <c r="K78" s="206">
        <v>0</v>
      </c>
    </row>
    <row r="79" spans="2:11">
      <c r="B79" s="40" t="s">
        <v>463</v>
      </c>
      <c r="C79" s="95" t="s">
        <v>464</v>
      </c>
      <c r="D79" s="95" t="s">
        <v>125</v>
      </c>
      <c r="E79" s="206">
        <v>86821.346760110013</v>
      </c>
      <c r="F79" s="206">
        <v>76181.755644300007</v>
      </c>
      <c r="G79" s="206">
        <v>60967.490861430007</v>
      </c>
      <c r="H79" s="206">
        <v>84337.33224797</v>
      </c>
      <c r="I79" s="206">
        <v>67037.075499400002</v>
      </c>
      <c r="J79" s="204">
        <v>0</v>
      </c>
      <c r="K79" s="206">
        <v>0</v>
      </c>
    </row>
    <row r="80" spans="2:11">
      <c r="B80" s="42" t="s">
        <v>465</v>
      </c>
      <c r="C80" s="96" t="s">
        <v>423</v>
      </c>
      <c r="D80" s="96" t="s">
        <v>125</v>
      </c>
      <c r="E80" s="65">
        <v>79906.173116149992</v>
      </c>
      <c r="F80" s="65">
        <v>75675.082806820006</v>
      </c>
      <c r="G80" s="65">
        <v>60022.147861439997</v>
      </c>
      <c r="H80" s="65">
        <v>83371.989247990001</v>
      </c>
      <c r="I80" s="65">
        <v>65519.588746609996</v>
      </c>
      <c r="J80" s="204">
        <v>0</v>
      </c>
      <c r="K80" s="65">
        <v>0</v>
      </c>
    </row>
    <row r="81" spans="2:11">
      <c r="B81" s="42" t="s">
        <v>466</v>
      </c>
      <c r="C81" s="97" t="s">
        <v>467</v>
      </c>
      <c r="D81" s="97" t="s">
        <v>125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204">
        <v>0</v>
      </c>
      <c r="K81" s="65">
        <v>0</v>
      </c>
    </row>
    <row r="82" spans="2:11">
      <c r="B82" s="42" t="s">
        <v>468</v>
      </c>
      <c r="C82" s="97" t="s">
        <v>469</v>
      </c>
      <c r="D82" s="97" t="s">
        <v>125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204">
        <v>0</v>
      </c>
      <c r="K82" s="65">
        <v>0</v>
      </c>
    </row>
    <row r="83" spans="2:11">
      <c r="B83" s="42" t="s">
        <v>470</v>
      </c>
      <c r="C83" s="96" t="s">
        <v>471</v>
      </c>
      <c r="D83" s="96" t="s">
        <v>125</v>
      </c>
      <c r="E83" s="65">
        <v>6915.1736439600063</v>
      </c>
      <c r="F83" s="65">
        <v>506.67283748</v>
      </c>
      <c r="G83" s="65">
        <v>945.34299998999995</v>
      </c>
      <c r="H83" s="65">
        <v>965.34299997999983</v>
      </c>
      <c r="I83" s="65">
        <v>1517.4867527899996</v>
      </c>
      <c r="J83" s="204">
        <v>0</v>
      </c>
      <c r="K83" s="65">
        <v>0</v>
      </c>
    </row>
    <row r="84" spans="2:11" ht="33.75" customHeight="1">
      <c r="B84" s="40" t="s">
        <v>472</v>
      </c>
      <c r="C84" s="101" t="s">
        <v>473</v>
      </c>
      <c r="D84" s="101" t="s">
        <v>125</v>
      </c>
      <c r="E84" s="206">
        <v>0</v>
      </c>
      <c r="F84" s="206">
        <v>0</v>
      </c>
      <c r="G84" s="206">
        <v>0</v>
      </c>
      <c r="H84" s="206">
        <v>0</v>
      </c>
      <c r="I84" s="206">
        <v>0</v>
      </c>
      <c r="J84" s="204">
        <v>0</v>
      </c>
      <c r="K84" s="206">
        <v>0</v>
      </c>
    </row>
    <row r="85" spans="2:11">
      <c r="B85" s="42" t="s">
        <v>474</v>
      </c>
      <c r="C85" s="96" t="s">
        <v>475</v>
      </c>
      <c r="D85" s="96" t="s">
        <v>125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204">
        <v>0</v>
      </c>
      <c r="K85" s="65">
        <v>0</v>
      </c>
    </row>
    <row r="86" spans="2:11">
      <c r="B86" s="42" t="s">
        <v>476</v>
      </c>
      <c r="C86" s="97" t="s">
        <v>477</v>
      </c>
      <c r="D86" s="97" t="s">
        <v>125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204">
        <v>0</v>
      </c>
      <c r="K86" s="65">
        <v>0</v>
      </c>
    </row>
    <row r="87" spans="2:11">
      <c r="B87" s="42" t="s">
        <v>478</v>
      </c>
      <c r="C87" s="97" t="s">
        <v>479</v>
      </c>
      <c r="D87" s="97" t="s">
        <v>125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204">
        <v>0</v>
      </c>
      <c r="K87" s="65">
        <v>0</v>
      </c>
    </row>
    <row r="88" spans="2:11">
      <c r="B88" s="42" t="s">
        <v>480</v>
      </c>
      <c r="C88" s="97" t="s">
        <v>481</v>
      </c>
      <c r="D88" s="97" t="s">
        <v>125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204">
        <v>0</v>
      </c>
      <c r="K88" s="65">
        <v>0</v>
      </c>
    </row>
    <row r="89" spans="2:11">
      <c r="B89" s="24" t="s">
        <v>482</v>
      </c>
      <c r="C89" s="102" t="s">
        <v>1205</v>
      </c>
      <c r="D89" s="102" t="s">
        <v>125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  <c r="J89" s="204">
        <v>0</v>
      </c>
      <c r="K89" s="65">
        <v>0</v>
      </c>
    </row>
    <row r="91" spans="2:11">
      <c r="C91" s="127"/>
    </row>
    <row r="92" spans="2:11">
      <c r="C92" s="127"/>
    </row>
    <row r="93" spans="2:11">
      <c r="C93" s="127"/>
    </row>
    <row r="94" spans="2:11">
      <c r="C94" s="127"/>
    </row>
    <row r="95" spans="2:11">
      <c r="C95" s="127"/>
    </row>
    <row r="96" spans="2:11">
      <c r="C96" s="127"/>
    </row>
    <row r="97" spans="3:3">
      <c r="C97" s="127"/>
    </row>
    <row r="98" spans="3:3">
      <c r="C98" s="127"/>
    </row>
    <row r="99" spans="3:3">
      <c r="C99" s="127"/>
    </row>
    <row r="100" spans="3:3">
      <c r="C100" s="127"/>
    </row>
    <row r="101" spans="3:3">
      <c r="C101" s="127"/>
    </row>
    <row r="102" spans="3:3">
      <c r="C102" s="127"/>
    </row>
    <row r="103" spans="3:3">
      <c r="C103" s="127"/>
    </row>
    <row r="104" spans="3:3">
      <c r="C104" s="127"/>
    </row>
    <row r="105" spans="3:3">
      <c r="C105" s="127"/>
    </row>
    <row r="106" spans="3:3">
      <c r="C106" s="127">
        <v>0</v>
      </c>
    </row>
  </sheetData>
  <mergeCells count="3">
    <mergeCell ref="E2:K2"/>
    <mergeCell ref="E3:K3"/>
    <mergeCell ref="E4:K5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K57"/>
  <sheetViews>
    <sheetView showGridLines="0" zoomScale="90" zoomScaleNormal="9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P19" sqref="P19:P20"/>
    </sheetView>
  </sheetViews>
  <sheetFormatPr baseColWidth="10" defaultColWidth="11.453125" defaultRowHeight="14.5"/>
  <cols>
    <col min="3" max="3" width="44.453125" customWidth="1"/>
    <col min="5" max="5" width="19" style="51" customWidth="1"/>
    <col min="6" max="6" width="16.26953125" style="51" customWidth="1"/>
    <col min="7" max="7" width="19.453125" style="51" customWidth="1"/>
    <col min="8" max="8" width="17.81640625" style="51" customWidth="1"/>
    <col min="9" max="9" width="20.1796875" style="51" customWidth="1"/>
    <col min="10" max="11" width="12.81640625" style="51" bestFit="1" customWidth="1"/>
  </cols>
  <sheetData>
    <row r="1" spans="2:11">
      <c r="B1" s="12" t="s">
        <v>117</v>
      </c>
      <c r="E1"/>
      <c r="F1"/>
      <c r="G1"/>
      <c r="H1"/>
      <c r="I1"/>
      <c r="J1"/>
      <c r="K1"/>
    </row>
    <row r="2" spans="2:11" ht="15.5">
      <c r="B2" s="52" t="s">
        <v>118</v>
      </c>
      <c r="C2" s="53"/>
      <c r="D2" s="28"/>
      <c r="E2" s="230" t="s">
        <v>1206</v>
      </c>
      <c r="F2" s="230"/>
      <c r="G2" s="230"/>
      <c r="H2" s="230"/>
      <c r="I2" s="230"/>
      <c r="J2" s="230"/>
      <c r="K2" s="230"/>
    </row>
    <row r="3" spans="2:11" ht="15.5">
      <c r="B3" s="52" t="s">
        <v>484</v>
      </c>
      <c r="C3" s="54"/>
      <c r="D3" s="22"/>
      <c r="E3" s="230" t="s">
        <v>120</v>
      </c>
      <c r="F3" s="230"/>
      <c r="G3" s="230"/>
      <c r="H3" s="230"/>
      <c r="I3" s="230"/>
      <c r="J3" s="230"/>
      <c r="K3" s="230"/>
    </row>
    <row r="4" spans="2:11" ht="15" customHeight="1">
      <c r="B4" s="19"/>
      <c r="C4" s="20"/>
      <c r="D4" s="21"/>
      <c r="E4" s="231" t="s">
        <v>121</v>
      </c>
      <c r="F4" s="232"/>
      <c r="G4" s="232"/>
      <c r="H4" s="232"/>
      <c r="I4" s="232"/>
      <c r="J4" s="232"/>
      <c r="K4" s="232"/>
    </row>
    <row r="5" spans="2:11" ht="15" customHeight="1">
      <c r="B5" s="242" t="s">
        <v>485</v>
      </c>
      <c r="C5" s="243"/>
      <c r="D5" s="22"/>
      <c r="E5" s="233"/>
      <c r="F5" s="234"/>
      <c r="G5" s="234"/>
      <c r="H5" s="234"/>
      <c r="I5" s="234"/>
      <c r="J5" s="234"/>
      <c r="K5" s="234"/>
    </row>
    <row r="6" spans="2:11">
      <c r="B6" s="242"/>
      <c r="C6" s="243"/>
      <c r="D6" s="22"/>
      <c r="E6" s="23"/>
      <c r="F6" s="23"/>
      <c r="G6" s="23"/>
      <c r="H6" s="23"/>
      <c r="I6" s="23"/>
      <c r="J6" s="23"/>
      <c r="K6" s="23"/>
    </row>
    <row r="7" spans="2:11">
      <c r="B7" s="103"/>
      <c r="C7" s="104"/>
      <c r="D7" s="22"/>
      <c r="E7" s="214">
        <v>2019</v>
      </c>
      <c r="F7" s="214">
        <v>2020</v>
      </c>
      <c r="G7" s="214">
        <v>2021</v>
      </c>
      <c r="H7" s="214">
        <v>2022</v>
      </c>
      <c r="I7" s="214">
        <v>2023</v>
      </c>
      <c r="J7" s="214">
        <v>2024</v>
      </c>
      <c r="K7" s="214">
        <v>2025</v>
      </c>
    </row>
    <row r="8" spans="2:11">
      <c r="B8" s="91" t="s">
        <v>134</v>
      </c>
      <c r="C8" s="92" t="s">
        <v>486</v>
      </c>
      <c r="D8" s="105" t="s">
        <v>125</v>
      </c>
      <c r="E8" s="189">
        <v>4185217.8884585304</v>
      </c>
      <c r="F8" s="189">
        <v>3523412.7570636198</v>
      </c>
      <c r="G8" s="189">
        <v>3889742.2468196992</v>
      </c>
      <c r="H8" s="189">
        <v>4680824.4875422698</v>
      </c>
      <c r="I8" s="189">
        <v>4420534.8242834499</v>
      </c>
      <c r="J8" s="189">
        <v>0</v>
      </c>
      <c r="K8" s="189">
        <v>0</v>
      </c>
    </row>
    <row r="9" spans="2:11">
      <c r="B9" s="40" t="s">
        <v>136</v>
      </c>
      <c r="C9" s="28" t="s">
        <v>487</v>
      </c>
      <c r="D9" s="22" t="s">
        <v>125</v>
      </c>
      <c r="E9" s="204">
        <v>473468.87223152007</v>
      </c>
      <c r="F9" s="204">
        <v>445671.07443585002</v>
      </c>
      <c r="G9" s="204">
        <v>437431.77507360006</v>
      </c>
      <c r="H9" s="204">
        <v>497894.219431</v>
      </c>
      <c r="I9" s="204">
        <v>498918.44846956001</v>
      </c>
      <c r="J9" s="204">
        <v>0</v>
      </c>
      <c r="K9" s="204">
        <v>0</v>
      </c>
    </row>
    <row r="10" spans="2:11">
      <c r="B10" s="42" t="s">
        <v>488</v>
      </c>
      <c r="C10" s="30" t="s">
        <v>489</v>
      </c>
      <c r="D10" s="22" t="s">
        <v>125</v>
      </c>
      <c r="E10" s="206">
        <v>404009.95832313999</v>
      </c>
      <c r="F10" s="206">
        <v>379558.89689539</v>
      </c>
      <c r="G10" s="206">
        <v>365019.3031812</v>
      </c>
      <c r="H10" s="206">
        <v>423690.68636390998</v>
      </c>
      <c r="I10" s="206">
        <v>417477.32224032003</v>
      </c>
      <c r="J10" s="206">
        <v>0</v>
      </c>
      <c r="K10" s="206">
        <v>0</v>
      </c>
    </row>
    <row r="11" spans="2:11">
      <c r="B11" s="42" t="s">
        <v>490</v>
      </c>
      <c r="C11" s="30" t="s">
        <v>491</v>
      </c>
      <c r="D11" s="22" t="s">
        <v>125</v>
      </c>
      <c r="E11" s="206">
        <v>69458.913908379996</v>
      </c>
      <c r="F11" s="206">
        <v>66112.177540460005</v>
      </c>
      <c r="G11" s="206">
        <v>72412.471892400004</v>
      </c>
      <c r="H11" s="206">
        <v>74203.53306709</v>
      </c>
      <c r="I11" s="206">
        <v>81441.126229240021</v>
      </c>
      <c r="J11" s="206">
        <v>0</v>
      </c>
      <c r="K11" s="206">
        <v>0</v>
      </c>
    </row>
    <row r="12" spans="2:11">
      <c r="B12" s="42" t="s">
        <v>492</v>
      </c>
      <c r="C12" s="96" t="s">
        <v>493</v>
      </c>
      <c r="D12" s="22" t="s">
        <v>125</v>
      </c>
      <c r="E12" s="65">
        <v>69320.996654380011</v>
      </c>
      <c r="F12" s="65">
        <v>65897.92497646001</v>
      </c>
      <c r="G12" s="65">
        <v>72198.773617400002</v>
      </c>
      <c r="H12" s="65">
        <v>74068.357930090002</v>
      </c>
      <c r="I12" s="65">
        <v>81266.798321239999</v>
      </c>
      <c r="J12" s="206">
        <v>0</v>
      </c>
      <c r="K12" s="65">
        <v>0</v>
      </c>
    </row>
    <row r="13" spans="2:11">
      <c r="B13" s="43" t="s">
        <v>494</v>
      </c>
      <c r="C13" s="100" t="s">
        <v>495</v>
      </c>
      <c r="D13" s="33" t="s">
        <v>125</v>
      </c>
      <c r="E13" s="65">
        <v>137.91725400000001</v>
      </c>
      <c r="F13" s="65">
        <v>214.25256400000001</v>
      </c>
      <c r="G13" s="65">
        <v>213.698275</v>
      </c>
      <c r="H13" s="65">
        <v>135.17513700000001</v>
      </c>
      <c r="I13" s="65">
        <v>174.32790800000001</v>
      </c>
      <c r="J13" s="206">
        <v>0</v>
      </c>
      <c r="K13" s="65">
        <v>0</v>
      </c>
    </row>
    <row r="14" spans="2:11">
      <c r="B14" s="106" t="s">
        <v>138</v>
      </c>
      <c r="C14" s="107" t="s">
        <v>496</v>
      </c>
      <c r="D14" s="108" t="s">
        <v>125</v>
      </c>
      <c r="E14" s="204">
        <v>2549702.1749970098</v>
      </c>
      <c r="F14" s="204">
        <v>1943287.1347758302</v>
      </c>
      <c r="G14" s="204">
        <v>2329128.2986777797</v>
      </c>
      <c r="H14" s="204">
        <v>3148785.7099052696</v>
      </c>
      <c r="I14" s="204">
        <v>2955551.8431851096</v>
      </c>
      <c r="J14" s="206">
        <v>0</v>
      </c>
      <c r="K14" s="204">
        <v>0</v>
      </c>
    </row>
    <row r="15" spans="2:11">
      <c r="B15" s="106" t="s">
        <v>140</v>
      </c>
      <c r="C15" s="107" t="s">
        <v>497</v>
      </c>
      <c r="D15" s="108" t="s">
        <v>125</v>
      </c>
      <c r="E15" s="204">
        <v>443309.39145023999</v>
      </c>
      <c r="F15" s="204">
        <v>457964.38807609002</v>
      </c>
      <c r="G15" s="204">
        <v>460552.58514291997</v>
      </c>
      <c r="H15" s="204">
        <v>462219.34760823997</v>
      </c>
      <c r="I15" s="204">
        <v>426054.81121364998</v>
      </c>
      <c r="J15" s="206">
        <v>0</v>
      </c>
      <c r="K15" s="204">
        <v>0</v>
      </c>
    </row>
    <row r="16" spans="2:11">
      <c r="B16" s="40" t="s">
        <v>142</v>
      </c>
      <c r="C16" s="28" t="s">
        <v>498</v>
      </c>
      <c r="D16" s="22" t="s">
        <v>125</v>
      </c>
      <c r="E16" s="204">
        <v>284673.93610925</v>
      </c>
      <c r="F16" s="204">
        <v>278519.01389315003</v>
      </c>
      <c r="G16" s="204">
        <v>269206.82288692996</v>
      </c>
      <c r="H16" s="204">
        <v>260374.95818772994</v>
      </c>
      <c r="I16" s="204">
        <v>233123.97678615001</v>
      </c>
      <c r="J16" s="206">
        <v>0</v>
      </c>
      <c r="K16" s="204">
        <v>0</v>
      </c>
    </row>
    <row r="17" spans="2:11">
      <c r="B17" s="42" t="s">
        <v>499</v>
      </c>
      <c r="C17" s="30" t="s">
        <v>500</v>
      </c>
      <c r="D17" s="22" t="s">
        <v>125</v>
      </c>
      <c r="E17" s="206">
        <v>1320.8399999999997</v>
      </c>
      <c r="F17" s="206">
        <v>1247.54</v>
      </c>
      <c r="G17" s="206">
        <v>1477.15</v>
      </c>
      <c r="H17" s="206">
        <v>1430.1799999999998</v>
      </c>
      <c r="I17" s="206">
        <v>1106.83</v>
      </c>
      <c r="J17" s="206">
        <v>0</v>
      </c>
      <c r="K17" s="206">
        <v>0</v>
      </c>
    </row>
    <row r="18" spans="2:11">
      <c r="B18" s="42" t="s">
        <v>501</v>
      </c>
      <c r="C18" s="30" t="s">
        <v>502</v>
      </c>
      <c r="D18" s="22" t="s">
        <v>125</v>
      </c>
      <c r="E18" s="206">
        <v>283353.09610924998</v>
      </c>
      <c r="F18" s="206">
        <v>277271.47389314999</v>
      </c>
      <c r="G18" s="206">
        <v>267729.67288693</v>
      </c>
      <c r="H18" s="206">
        <v>258944.77818773</v>
      </c>
      <c r="I18" s="206">
        <v>232017.14678615</v>
      </c>
      <c r="J18" s="206">
        <v>0</v>
      </c>
      <c r="K18" s="206">
        <v>0</v>
      </c>
    </row>
    <row r="19" spans="2:11">
      <c r="B19" s="43" t="s">
        <v>503</v>
      </c>
      <c r="C19" s="32" t="s">
        <v>504</v>
      </c>
      <c r="D19" s="33" t="s">
        <v>125</v>
      </c>
      <c r="E19" s="206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</row>
    <row r="20" spans="2:11">
      <c r="B20" s="40" t="s">
        <v>144</v>
      </c>
      <c r="C20" s="28" t="s">
        <v>505</v>
      </c>
      <c r="D20" s="22" t="s">
        <v>125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  <c r="K20" s="206">
        <v>0</v>
      </c>
    </row>
    <row r="21" spans="2:11">
      <c r="B21" s="42" t="s">
        <v>506</v>
      </c>
      <c r="C21" s="30" t="s">
        <v>507</v>
      </c>
      <c r="D21" s="22" t="s">
        <v>125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</row>
    <row r="22" spans="2:11">
      <c r="B22" s="42" t="s">
        <v>508</v>
      </c>
      <c r="C22" s="30" t="s">
        <v>509</v>
      </c>
      <c r="D22" s="22" t="s">
        <v>125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</row>
    <row r="23" spans="2:11">
      <c r="B23" s="43" t="s">
        <v>510</v>
      </c>
      <c r="C23" s="32" t="s">
        <v>511</v>
      </c>
      <c r="D23" s="33" t="s">
        <v>125</v>
      </c>
      <c r="E23" s="207">
        <v>0</v>
      </c>
      <c r="F23" s="207">
        <v>0</v>
      </c>
      <c r="G23" s="207">
        <v>0</v>
      </c>
      <c r="H23" s="207">
        <v>0</v>
      </c>
      <c r="I23" s="207">
        <v>0</v>
      </c>
      <c r="J23" s="206">
        <v>0</v>
      </c>
      <c r="K23" s="207">
        <v>0</v>
      </c>
    </row>
    <row r="24" spans="2:11">
      <c r="B24" s="40" t="s">
        <v>146</v>
      </c>
      <c r="C24" s="28" t="s">
        <v>512</v>
      </c>
      <c r="D24" s="22" t="s">
        <v>125</v>
      </c>
      <c r="E24" s="204">
        <v>82.452076759999983</v>
      </c>
      <c r="F24" s="204">
        <v>86.367203880000005</v>
      </c>
      <c r="G24" s="204">
        <v>87.310639070000008</v>
      </c>
      <c r="H24" s="204">
        <v>92.473192730000008</v>
      </c>
      <c r="I24" s="204">
        <v>79.056261919999997</v>
      </c>
      <c r="J24" s="206">
        <v>0</v>
      </c>
      <c r="K24" s="204">
        <v>0</v>
      </c>
    </row>
    <row r="25" spans="2:11">
      <c r="B25" s="42" t="s">
        <v>513</v>
      </c>
      <c r="C25" s="30" t="s">
        <v>514</v>
      </c>
      <c r="D25" s="22" t="s">
        <v>125</v>
      </c>
      <c r="E25" s="206">
        <v>0</v>
      </c>
      <c r="F25" s="206">
        <v>0</v>
      </c>
      <c r="G25" s="206">
        <v>0</v>
      </c>
      <c r="H25" s="206">
        <v>0</v>
      </c>
      <c r="I25" s="206">
        <v>0</v>
      </c>
      <c r="J25" s="206">
        <v>0</v>
      </c>
      <c r="K25" s="206">
        <v>0</v>
      </c>
    </row>
    <row r="26" spans="2:11">
      <c r="B26" s="42" t="s">
        <v>515</v>
      </c>
      <c r="C26" s="96" t="s">
        <v>516</v>
      </c>
      <c r="D26" s="22" t="s">
        <v>125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206">
        <v>0</v>
      </c>
      <c r="K26" s="94">
        <v>0</v>
      </c>
    </row>
    <row r="27" spans="2:11">
      <c r="B27" s="42" t="s">
        <v>517</v>
      </c>
      <c r="C27" s="96" t="s">
        <v>518</v>
      </c>
      <c r="D27" s="22" t="s">
        <v>125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206">
        <v>0</v>
      </c>
      <c r="K27" s="65">
        <v>0</v>
      </c>
    </row>
    <row r="28" spans="2:11">
      <c r="B28" s="42" t="s">
        <v>519</v>
      </c>
      <c r="C28" s="30" t="s">
        <v>520</v>
      </c>
      <c r="D28" s="22" t="s">
        <v>125</v>
      </c>
      <c r="E28" s="206">
        <v>82.452076759999983</v>
      </c>
      <c r="F28" s="206">
        <v>86.367203880000005</v>
      </c>
      <c r="G28" s="206">
        <v>87.310639070000008</v>
      </c>
      <c r="H28" s="206">
        <v>92.473192730000008</v>
      </c>
      <c r="I28" s="206">
        <v>79.056261919999997</v>
      </c>
      <c r="J28" s="206">
        <v>0</v>
      </c>
      <c r="K28" s="206">
        <v>0</v>
      </c>
    </row>
    <row r="29" spans="2:11">
      <c r="B29" s="42" t="s">
        <v>521</v>
      </c>
      <c r="C29" s="96" t="s">
        <v>516</v>
      </c>
      <c r="D29" s="22" t="s">
        <v>125</v>
      </c>
      <c r="E29" s="65">
        <v>82.452076759999983</v>
      </c>
      <c r="F29" s="65">
        <v>86.367203880000005</v>
      </c>
      <c r="G29" s="65">
        <v>87.310639070000008</v>
      </c>
      <c r="H29" s="65">
        <v>92.473192730000008</v>
      </c>
      <c r="I29" s="65">
        <v>79.056261919999997</v>
      </c>
      <c r="J29" s="206">
        <v>0</v>
      </c>
      <c r="K29" s="65">
        <v>0</v>
      </c>
    </row>
    <row r="30" spans="2:11">
      <c r="B30" s="42" t="s">
        <v>522</v>
      </c>
      <c r="C30" s="96" t="s">
        <v>518</v>
      </c>
      <c r="D30" s="22" t="s">
        <v>125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206">
        <v>0</v>
      </c>
      <c r="K30" s="69">
        <v>0</v>
      </c>
    </row>
    <row r="31" spans="2:11">
      <c r="B31" s="42" t="s">
        <v>523</v>
      </c>
      <c r="C31" s="30" t="s">
        <v>524</v>
      </c>
      <c r="D31" s="22" t="s">
        <v>125</v>
      </c>
      <c r="E31" s="207">
        <v>0</v>
      </c>
      <c r="F31" s="207">
        <v>0</v>
      </c>
      <c r="G31" s="207">
        <v>0</v>
      </c>
      <c r="H31" s="207">
        <v>0</v>
      </c>
      <c r="I31" s="207">
        <v>0</v>
      </c>
      <c r="J31" s="206">
        <v>0</v>
      </c>
      <c r="K31" s="207">
        <v>0</v>
      </c>
    </row>
    <row r="32" spans="2:11">
      <c r="B32" s="42" t="s">
        <v>525</v>
      </c>
      <c r="C32" s="96" t="s">
        <v>516</v>
      </c>
      <c r="D32" s="22" t="s">
        <v>125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206">
        <v>0</v>
      </c>
      <c r="K32" s="69">
        <v>0</v>
      </c>
    </row>
    <row r="33" spans="2:11">
      <c r="B33" s="43" t="s">
        <v>526</v>
      </c>
      <c r="C33" s="100" t="s">
        <v>518</v>
      </c>
      <c r="D33" s="33" t="s">
        <v>125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206">
        <v>0</v>
      </c>
      <c r="K33" s="69">
        <v>0</v>
      </c>
    </row>
    <row r="34" spans="2:11">
      <c r="B34" s="40" t="s">
        <v>147</v>
      </c>
      <c r="C34" s="28" t="s">
        <v>527</v>
      </c>
      <c r="D34" s="22" t="s">
        <v>125</v>
      </c>
      <c r="E34" s="204">
        <v>0</v>
      </c>
      <c r="F34" s="204">
        <v>0</v>
      </c>
      <c r="G34" s="204">
        <v>0</v>
      </c>
      <c r="H34" s="204">
        <v>0</v>
      </c>
      <c r="I34" s="204">
        <v>0</v>
      </c>
      <c r="J34" s="206">
        <v>0</v>
      </c>
      <c r="K34" s="204">
        <v>0</v>
      </c>
    </row>
    <row r="35" spans="2:11">
      <c r="B35" s="42" t="s">
        <v>528</v>
      </c>
      <c r="C35" s="30" t="s">
        <v>529</v>
      </c>
      <c r="D35" s="22" t="s">
        <v>125</v>
      </c>
      <c r="E35" s="206">
        <v>0</v>
      </c>
      <c r="F35" s="206">
        <v>0</v>
      </c>
      <c r="G35" s="206">
        <v>0</v>
      </c>
      <c r="H35" s="206">
        <v>0</v>
      </c>
      <c r="I35" s="206">
        <v>0</v>
      </c>
      <c r="J35" s="206">
        <v>0</v>
      </c>
      <c r="K35" s="206">
        <v>0</v>
      </c>
    </row>
    <row r="36" spans="2:11">
      <c r="B36" s="42" t="s">
        <v>530</v>
      </c>
      <c r="C36" s="30" t="s">
        <v>531</v>
      </c>
      <c r="D36" s="22" t="s">
        <v>125</v>
      </c>
      <c r="E36" s="206">
        <v>0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  <c r="K36" s="206">
        <v>0</v>
      </c>
    </row>
    <row r="37" spans="2:11">
      <c r="B37" s="43" t="s">
        <v>532</v>
      </c>
      <c r="C37" s="32" t="s">
        <v>533</v>
      </c>
      <c r="D37" s="33" t="s">
        <v>125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  <c r="J37" s="206">
        <v>0</v>
      </c>
      <c r="K37" s="207">
        <v>0</v>
      </c>
    </row>
    <row r="38" spans="2:11">
      <c r="B38" s="40" t="s">
        <v>149</v>
      </c>
      <c r="C38" s="28" t="s">
        <v>534</v>
      </c>
      <c r="D38" s="22" t="s">
        <v>125</v>
      </c>
      <c r="E38" s="204">
        <v>433981.06159375003</v>
      </c>
      <c r="F38" s="204">
        <v>397884.77867881994</v>
      </c>
      <c r="G38" s="204">
        <v>393335.45439939998</v>
      </c>
      <c r="H38" s="204">
        <v>311457.77921730001</v>
      </c>
      <c r="I38" s="204">
        <v>306806.68836705998</v>
      </c>
      <c r="J38" s="206">
        <v>0</v>
      </c>
      <c r="K38" s="204">
        <v>0</v>
      </c>
    </row>
    <row r="39" spans="2:11">
      <c r="B39" s="42" t="s">
        <v>535</v>
      </c>
      <c r="C39" s="30" t="s">
        <v>536</v>
      </c>
      <c r="D39" s="22" t="s">
        <v>125</v>
      </c>
      <c r="E39" s="206">
        <v>0</v>
      </c>
      <c r="F39" s="206">
        <v>62.32</v>
      </c>
      <c r="G39" s="206">
        <v>223.09</v>
      </c>
      <c r="H39" s="206">
        <v>292.70000000000005</v>
      </c>
      <c r="I39" s="206">
        <v>170.99</v>
      </c>
      <c r="J39" s="206">
        <v>0</v>
      </c>
      <c r="K39" s="206">
        <v>0</v>
      </c>
    </row>
    <row r="40" spans="2:11">
      <c r="B40" s="42" t="s">
        <v>537</v>
      </c>
      <c r="C40" s="96" t="s">
        <v>538</v>
      </c>
      <c r="D40" s="22" t="s">
        <v>125</v>
      </c>
      <c r="E40" s="65">
        <v>0</v>
      </c>
      <c r="F40" s="65">
        <v>62.32</v>
      </c>
      <c r="G40" s="65">
        <v>223.09</v>
      </c>
      <c r="H40" s="65">
        <v>292.70000000000005</v>
      </c>
      <c r="I40" s="65">
        <v>170.99</v>
      </c>
      <c r="J40" s="206">
        <v>0</v>
      </c>
      <c r="K40" s="65">
        <v>0</v>
      </c>
    </row>
    <row r="41" spans="2:11">
      <c r="B41" s="42" t="s">
        <v>539</v>
      </c>
      <c r="C41" s="96" t="s">
        <v>540</v>
      </c>
      <c r="D41" s="22" t="s">
        <v>125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206">
        <v>0</v>
      </c>
      <c r="K41" s="65">
        <v>0</v>
      </c>
    </row>
    <row r="42" spans="2:11">
      <c r="B42" s="42" t="s">
        <v>541</v>
      </c>
      <c r="C42" s="96" t="s">
        <v>542</v>
      </c>
      <c r="D42" s="22" t="s">
        <v>125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206">
        <v>0</v>
      </c>
      <c r="K42" s="65">
        <v>0</v>
      </c>
    </row>
    <row r="43" spans="2:11">
      <c r="B43" s="42" t="s">
        <v>543</v>
      </c>
      <c r="C43" s="96" t="s">
        <v>544</v>
      </c>
      <c r="D43" s="22" t="s">
        <v>125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206">
        <v>0</v>
      </c>
      <c r="K43" s="65">
        <v>0</v>
      </c>
    </row>
    <row r="44" spans="2:11">
      <c r="B44" s="42" t="s">
        <v>545</v>
      </c>
      <c r="C44" s="96" t="s">
        <v>546</v>
      </c>
      <c r="D44" s="22" t="s">
        <v>125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206">
        <v>0</v>
      </c>
      <c r="K44" s="65">
        <v>0</v>
      </c>
    </row>
    <row r="45" spans="2:11">
      <c r="B45" s="42" t="s">
        <v>547</v>
      </c>
      <c r="C45" s="30" t="s">
        <v>548</v>
      </c>
      <c r="D45" s="22" t="s">
        <v>125</v>
      </c>
      <c r="E45" s="206">
        <v>433981.06159375003</v>
      </c>
      <c r="F45" s="206">
        <v>397822.45867881994</v>
      </c>
      <c r="G45" s="206">
        <v>393112.36439939996</v>
      </c>
      <c r="H45" s="206">
        <v>311165.07921729999</v>
      </c>
      <c r="I45" s="206">
        <v>306635.69836705999</v>
      </c>
      <c r="J45" s="206">
        <v>0</v>
      </c>
      <c r="K45" s="206">
        <v>0</v>
      </c>
    </row>
    <row r="46" spans="2:11">
      <c r="B46" s="42" t="s">
        <v>549</v>
      </c>
      <c r="C46" s="96" t="s">
        <v>417</v>
      </c>
      <c r="D46" s="22" t="s">
        <v>125</v>
      </c>
      <c r="E46" s="65">
        <v>419104.30516702001</v>
      </c>
      <c r="F46" s="65">
        <v>372256.89841882</v>
      </c>
      <c r="G46" s="65">
        <v>365669.50413939997</v>
      </c>
      <c r="H46" s="65">
        <v>288554.21662730002</v>
      </c>
      <c r="I46" s="65">
        <v>293833.80687532004</v>
      </c>
      <c r="J46" s="206">
        <v>0</v>
      </c>
      <c r="K46" s="65">
        <v>0</v>
      </c>
    </row>
    <row r="47" spans="2:11">
      <c r="B47" s="42" t="s">
        <v>550</v>
      </c>
      <c r="C47" s="96" t="s">
        <v>419</v>
      </c>
      <c r="D47" s="22" t="s">
        <v>125</v>
      </c>
      <c r="E47" s="65">
        <v>14876.75642673</v>
      </c>
      <c r="F47" s="65">
        <v>25565.560260000002</v>
      </c>
      <c r="G47" s="65">
        <v>27442.860260000001</v>
      </c>
      <c r="H47" s="65">
        <v>22610.862589999997</v>
      </c>
      <c r="I47" s="65">
        <v>12801.89149174</v>
      </c>
      <c r="J47" s="206">
        <v>0</v>
      </c>
      <c r="K47" s="65">
        <v>0</v>
      </c>
    </row>
    <row r="48" spans="2:11" ht="33.75" customHeight="1">
      <c r="B48" s="42" t="s">
        <v>551</v>
      </c>
      <c r="C48" s="109" t="s">
        <v>552</v>
      </c>
      <c r="D48" s="110" t="s">
        <v>125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206">
        <v>0</v>
      </c>
      <c r="K48" s="65">
        <v>0</v>
      </c>
    </row>
    <row r="49" spans="2:11">
      <c r="B49" s="42" t="s">
        <v>553</v>
      </c>
      <c r="C49" s="96" t="s">
        <v>554</v>
      </c>
      <c r="D49" s="110" t="s">
        <v>125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206">
        <v>0</v>
      </c>
      <c r="K49" s="65">
        <v>0</v>
      </c>
    </row>
    <row r="50" spans="2:11">
      <c r="B50" s="42" t="s">
        <v>555</v>
      </c>
      <c r="C50" s="97" t="s">
        <v>556</v>
      </c>
      <c r="D50" s="110" t="s">
        <v>125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206">
        <v>0</v>
      </c>
      <c r="K50" s="65">
        <v>0</v>
      </c>
    </row>
    <row r="51" spans="2:11">
      <c r="B51" s="42" t="s">
        <v>557</v>
      </c>
      <c r="C51" s="97" t="s">
        <v>479</v>
      </c>
      <c r="D51" s="110" t="s">
        <v>125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206">
        <v>0</v>
      </c>
      <c r="K51" s="65">
        <v>0</v>
      </c>
    </row>
    <row r="52" spans="2:11">
      <c r="B52" s="42" t="s">
        <v>558</v>
      </c>
      <c r="C52" s="97" t="s">
        <v>481</v>
      </c>
      <c r="D52" s="110" t="s">
        <v>125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206">
        <v>0</v>
      </c>
      <c r="K52" s="65">
        <v>0</v>
      </c>
    </row>
    <row r="53" spans="2:11">
      <c r="B53" s="24" t="s">
        <v>559</v>
      </c>
      <c r="C53" s="102" t="s">
        <v>483</v>
      </c>
      <c r="D53" s="111" t="s">
        <v>125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206">
        <v>0</v>
      </c>
      <c r="K53" s="65">
        <v>0</v>
      </c>
    </row>
    <row r="56" spans="2:11">
      <c r="B56" s="217"/>
    </row>
    <row r="57" spans="2:11">
      <c r="B57" s="218"/>
      <c r="C57" s="219"/>
    </row>
  </sheetData>
  <mergeCells count="4">
    <mergeCell ref="B5:C6"/>
    <mergeCell ref="E2:K2"/>
    <mergeCell ref="E3:K3"/>
    <mergeCell ref="E4:K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K99"/>
  <sheetViews>
    <sheetView showGridLines="0" zoomScale="76" zoomScaleNormal="76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M19" sqref="M19"/>
    </sheetView>
  </sheetViews>
  <sheetFormatPr baseColWidth="10" defaultColWidth="11.453125" defaultRowHeight="14.5"/>
  <cols>
    <col min="1" max="2" width="11.453125" style="112"/>
    <col min="3" max="3" width="58" style="112" customWidth="1"/>
    <col min="4" max="4" width="5.54296875" style="112" customWidth="1"/>
    <col min="5" max="5" width="13.1796875" style="51" bestFit="1" customWidth="1"/>
    <col min="6" max="6" width="16.81640625" style="51" customWidth="1"/>
    <col min="7" max="7" width="17.26953125" style="118" customWidth="1"/>
    <col min="8" max="8" width="17.81640625" style="118" customWidth="1"/>
    <col min="9" max="9" width="17.453125" style="118" customWidth="1"/>
    <col min="10" max="11" width="11.453125" style="118"/>
    <col min="12" max="16384" width="11.453125" style="112"/>
  </cols>
  <sheetData>
    <row r="1" spans="2:11" customFormat="1">
      <c r="B1" s="12" t="s">
        <v>117</v>
      </c>
    </row>
    <row r="2" spans="2:11" ht="15.5">
      <c r="B2" s="52" t="s">
        <v>118</v>
      </c>
      <c r="C2" s="53"/>
      <c r="D2" s="28"/>
      <c r="E2" s="230" t="s">
        <v>1206</v>
      </c>
      <c r="F2" s="230"/>
      <c r="G2" s="230"/>
      <c r="H2" s="230"/>
      <c r="I2" s="230"/>
      <c r="J2" s="230"/>
      <c r="K2" s="230"/>
    </row>
    <row r="3" spans="2:11" ht="15.5">
      <c r="B3" s="52" t="s">
        <v>560</v>
      </c>
      <c r="C3" s="54"/>
      <c r="D3" s="22"/>
      <c r="E3" s="230" t="s">
        <v>120</v>
      </c>
      <c r="F3" s="230"/>
      <c r="G3" s="230"/>
      <c r="H3" s="230"/>
      <c r="I3" s="230"/>
      <c r="J3" s="230"/>
      <c r="K3" s="230"/>
    </row>
    <row r="4" spans="2:11" ht="15" customHeight="1">
      <c r="B4" s="19"/>
      <c r="C4" s="20"/>
      <c r="D4" s="21"/>
      <c r="E4" s="231" t="s">
        <v>121</v>
      </c>
      <c r="F4" s="232"/>
      <c r="G4" s="232"/>
      <c r="H4" s="232"/>
      <c r="I4" s="232"/>
      <c r="J4" s="232"/>
      <c r="K4" s="232"/>
    </row>
    <row r="5" spans="2:11" ht="15" customHeight="1">
      <c r="B5" s="242" t="s">
        <v>561</v>
      </c>
      <c r="C5" s="243"/>
      <c r="D5" s="22"/>
      <c r="E5" s="233"/>
      <c r="F5" s="234"/>
      <c r="G5" s="234"/>
      <c r="H5" s="234"/>
      <c r="I5" s="234"/>
      <c r="J5" s="234"/>
      <c r="K5" s="234"/>
    </row>
    <row r="6" spans="2:11" ht="14">
      <c r="B6" s="242"/>
      <c r="C6" s="243"/>
      <c r="D6" s="22"/>
      <c r="E6" s="23"/>
      <c r="F6" s="23"/>
      <c r="G6" s="23"/>
      <c r="H6" s="23"/>
      <c r="I6" s="23"/>
      <c r="J6" s="23"/>
      <c r="K6" s="23"/>
    </row>
    <row r="7" spans="2:11" ht="14">
      <c r="B7" s="103"/>
      <c r="C7" s="104"/>
      <c r="D7" s="22"/>
      <c r="E7" s="214">
        <v>2019</v>
      </c>
      <c r="F7" s="214">
        <v>2020</v>
      </c>
      <c r="G7" s="214">
        <v>2021</v>
      </c>
      <c r="H7" s="214">
        <v>2022</v>
      </c>
      <c r="I7" s="214">
        <v>2023</v>
      </c>
      <c r="J7" s="214">
        <v>2024</v>
      </c>
      <c r="K7" s="214">
        <v>2025</v>
      </c>
    </row>
    <row r="8" spans="2:11" ht="14">
      <c r="B8" s="91" t="s">
        <v>28</v>
      </c>
      <c r="C8" s="92" t="s">
        <v>29</v>
      </c>
      <c r="D8" s="105" t="s">
        <v>125</v>
      </c>
      <c r="E8" s="205"/>
      <c r="F8" s="205"/>
      <c r="G8" s="205"/>
      <c r="H8" s="205"/>
      <c r="I8" s="205"/>
      <c r="J8" s="205"/>
      <c r="K8" s="205"/>
    </row>
    <row r="9" spans="2:11" ht="14">
      <c r="B9" s="98" t="s">
        <v>30</v>
      </c>
      <c r="C9" s="113" t="s">
        <v>31</v>
      </c>
      <c r="D9" s="33" t="s">
        <v>125</v>
      </c>
      <c r="E9" s="204">
        <v>753503.08311031351</v>
      </c>
      <c r="F9" s="204">
        <v>-275548.97768312</v>
      </c>
      <c r="G9" s="204">
        <v>-82737.628258780023</v>
      </c>
      <c r="H9" s="204">
        <v>-207654.43826407081</v>
      </c>
      <c r="I9" s="204">
        <v>-259229.19965848929</v>
      </c>
      <c r="J9" s="204">
        <v>0</v>
      </c>
      <c r="K9" s="204">
        <v>0</v>
      </c>
    </row>
    <row r="10" spans="2:11" ht="14">
      <c r="B10" s="40" t="s">
        <v>32</v>
      </c>
      <c r="C10" s="95" t="s">
        <v>33</v>
      </c>
      <c r="D10" s="22" t="s">
        <v>125</v>
      </c>
      <c r="E10" s="206">
        <v>704225.33664204681</v>
      </c>
      <c r="F10" s="206">
        <v>-147861.12893727998</v>
      </c>
      <c r="G10" s="206">
        <v>-221785.12785448003</v>
      </c>
      <c r="H10" s="206">
        <v>-198541.92769918076</v>
      </c>
      <c r="I10" s="206">
        <v>-243896.3217239693</v>
      </c>
      <c r="J10" s="204">
        <v>0</v>
      </c>
      <c r="K10" s="206">
        <v>0</v>
      </c>
    </row>
    <row r="11" spans="2:11" ht="14">
      <c r="B11" s="42" t="s">
        <v>34</v>
      </c>
      <c r="C11" s="96" t="s">
        <v>35</v>
      </c>
      <c r="D11" s="22" t="s">
        <v>125</v>
      </c>
      <c r="E11" s="65">
        <v>8639.7507927367205</v>
      </c>
      <c r="F11" s="65">
        <v>45709.056679630034</v>
      </c>
      <c r="G11" s="65">
        <v>14267.486374360011</v>
      </c>
      <c r="H11" s="65">
        <v>10469.778747719845</v>
      </c>
      <c r="I11" s="65">
        <v>-45928.996859039973</v>
      </c>
      <c r="J11" s="204">
        <v>0</v>
      </c>
      <c r="K11" s="65">
        <v>0</v>
      </c>
    </row>
    <row r="12" spans="2:11" ht="14">
      <c r="B12" s="42" t="s">
        <v>36</v>
      </c>
      <c r="C12" s="96" t="s">
        <v>37</v>
      </c>
      <c r="D12" s="22" t="s">
        <v>125</v>
      </c>
      <c r="E12" s="65">
        <v>700892.15690506005</v>
      </c>
      <c r="F12" s="65">
        <v>-194172.89020965999</v>
      </c>
      <c r="G12" s="65">
        <v>-230300.80355183998</v>
      </c>
      <c r="H12" s="65">
        <v>-206273.5008049006</v>
      </c>
      <c r="I12" s="65">
        <v>-195834.59412866939</v>
      </c>
      <c r="J12" s="204">
        <v>0</v>
      </c>
      <c r="K12" s="65">
        <v>0</v>
      </c>
    </row>
    <row r="13" spans="2:11" ht="14">
      <c r="B13" s="42" t="s">
        <v>38</v>
      </c>
      <c r="C13" s="96" t="s">
        <v>39</v>
      </c>
      <c r="D13" s="22" t="s">
        <v>125</v>
      </c>
      <c r="E13" s="65">
        <v>-5306.5710557499951</v>
      </c>
      <c r="F13" s="65">
        <v>602.7045927500003</v>
      </c>
      <c r="G13" s="65">
        <v>-5751.8106770000004</v>
      </c>
      <c r="H13" s="65">
        <v>-2738.2056419999994</v>
      </c>
      <c r="I13" s="65">
        <v>-2132.73073626</v>
      </c>
      <c r="J13" s="204">
        <v>0</v>
      </c>
      <c r="K13" s="65">
        <v>0</v>
      </c>
    </row>
    <row r="14" spans="2:11" ht="14">
      <c r="B14" s="42" t="s">
        <v>40</v>
      </c>
      <c r="C14" s="96" t="s">
        <v>41</v>
      </c>
      <c r="D14" s="22" t="s">
        <v>125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204">
        <v>0</v>
      </c>
      <c r="K14" s="94">
        <v>0</v>
      </c>
    </row>
    <row r="15" spans="2:11" ht="14">
      <c r="B15" s="40" t="s">
        <v>42</v>
      </c>
      <c r="C15" s="95" t="s">
        <v>43</v>
      </c>
      <c r="D15" s="22" t="s">
        <v>125</v>
      </c>
      <c r="E15" s="206">
        <v>13804.223650400043</v>
      </c>
      <c r="F15" s="206">
        <v>-100727.66408706001</v>
      </c>
      <c r="G15" s="206">
        <v>137156.12883197004</v>
      </c>
      <c r="H15" s="206">
        <v>-7822.5917092100062</v>
      </c>
      <c r="I15" s="206">
        <v>-12591.60885559995</v>
      </c>
      <c r="J15" s="204">
        <v>0</v>
      </c>
      <c r="K15" s="206">
        <v>0</v>
      </c>
    </row>
    <row r="16" spans="2:11" ht="14">
      <c r="B16" s="40" t="s">
        <v>44</v>
      </c>
      <c r="C16" s="95" t="s">
        <v>45</v>
      </c>
      <c r="D16" s="22" t="s">
        <v>125</v>
      </c>
      <c r="E16" s="206">
        <v>-0.32001654999999829</v>
      </c>
      <c r="F16" s="206">
        <v>0.83999999999999808</v>
      </c>
      <c r="G16" s="206">
        <v>0.7899999999999725</v>
      </c>
      <c r="H16" s="206">
        <v>8.8699999999999992</v>
      </c>
      <c r="I16" s="206">
        <v>-2.7900000000000258</v>
      </c>
      <c r="J16" s="204">
        <v>0</v>
      </c>
      <c r="K16" s="206">
        <v>0</v>
      </c>
    </row>
    <row r="17" spans="2:11" ht="14">
      <c r="B17" s="40" t="s">
        <v>46</v>
      </c>
      <c r="C17" s="95" t="s">
        <v>47</v>
      </c>
      <c r="D17" s="22" t="s">
        <v>125</v>
      </c>
      <c r="E17" s="206">
        <v>35473.84283441666</v>
      </c>
      <c r="F17" s="206">
        <v>-26961.024658780003</v>
      </c>
      <c r="G17" s="206">
        <v>1890.5807637299736</v>
      </c>
      <c r="H17" s="206">
        <v>-1298.7888556800451</v>
      </c>
      <c r="I17" s="206">
        <v>-2738.4790789199965</v>
      </c>
      <c r="J17" s="204">
        <v>0</v>
      </c>
      <c r="K17" s="206">
        <v>0</v>
      </c>
    </row>
    <row r="18" spans="2:11" ht="14">
      <c r="B18" s="42" t="s">
        <v>48</v>
      </c>
      <c r="C18" s="96" t="s">
        <v>49</v>
      </c>
      <c r="D18" s="22" t="s">
        <v>125</v>
      </c>
      <c r="E18" s="65">
        <v>15645.748000766658</v>
      </c>
      <c r="F18" s="65">
        <v>-23754.277273000003</v>
      </c>
      <c r="G18" s="65">
        <v>11168.181642999974</v>
      </c>
      <c r="H18" s="65">
        <v>169.29316831995357</v>
      </c>
      <c r="I18" s="65">
        <v>607.88276868000389</v>
      </c>
      <c r="J18" s="204">
        <v>0</v>
      </c>
      <c r="K18" s="65">
        <v>0</v>
      </c>
    </row>
    <row r="19" spans="2:11" ht="14">
      <c r="B19" s="42" t="s">
        <v>50</v>
      </c>
      <c r="C19" s="96" t="s">
        <v>51</v>
      </c>
      <c r="D19" s="22" t="s">
        <v>125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204">
        <v>0</v>
      </c>
      <c r="K19" s="65">
        <v>0</v>
      </c>
    </row>
    <row r="20" spans="2:11" ht="14">
      <c r="B20" s="42" t="s">
        <v>52</v>
      </c>
      <c r="C20" s="96" t="s">
        <v>53</v>
      </c>
      <c r="D20" s="22" t="s">
        <v>125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204">
        <v>0</v>
      </c>
      <c r="K20" s="65">
        <v>0</v>
      </c>
    </row>
    <row r="21" spans="2:11" ht="14">
      <c r="B21" s="42" t="s">
        <v>54</v>
      </c>
      <c r="C21" s="96" t="s">
        <v>55</v>
      </c>
      <c r="D21" s="22" t="s">
        <v>125</v>
      </c>
      <c r="E21" s="65">
        <v>19828.094833649997</v>
      </c>
      <c r="F21" s="65">
        <v>-3206.7473857800037</v>
      </c>
      <c r="G21" s="65">
        <v>-9277.6008792700013</v>
      </c>
      <c r="H21" s="65">
        <v>-1468.0820239999969</v>
      </c>
      <c r="I21" s="65">
        <v>-3346.3618476000029</v>
      </c>
      <c r="J21" s="204">
        <v>0</v>
      </c>
      <c r="K21" s="65">
        <v>0</v>
      </c>
    </row>
    <row r="22" spans="2:11" ht="14">
      <c r="B22" s="114" t="s">
        <v>56</v>
      </c>
      <c r="C22" s="115" t="s">
        <v>57</v>
      </c>
      <c r="D22" s="116" t="s">
        <v>125</v>
      </c>
      <c r="E22" s="204">
        <v>320606.96106823999</v>
      </c>
      <c r="F22" s="204">
        <v>144921.31016564672</v>
      </c>
      <c r="G22" s="204">
        <v>143825.03456509006</v>
      </c>
      <c r="H22" s="204">
        <v>2221.6605117566578</v>
      </c>
      <c r="I22" s="204">
        <v>118177.61798327004</v>
      </c>
      <c r="J22" s="204">
        <v>0</v>
      </c>
      <c r="K22" s="204">
        <v>0</v>
      </c>
    </row>
    <row r="23" spans="2:11" ht="14">
      <c r="B23" s="42" t="s">
        <v>58</v>
      </c>
      <c r="C23" s="30" t="s">
        <v>59</v>
      </c>
      <c r="D23" s="22" t="s">
        <v>125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204">
        <v>0</v>
      </c>
      <c r="K23" s="69">
        <v>0</v>
      </c>
    </row>
    <row r="24" spans="2:11" ht="14">
      <c r="B24" s="42" t="s">
        <v>60</v>
      </c>
      <c r="C24" s="30" t="s">
        <v>61</v>
      </c>
      <c r="D24" s="22" t="s">
        <v>125</v>
      </c>
      <c r="E24" s="69">
        <v>55473.447147469997</v>
      </c>
      <c r="F24" s="69">
        <v>142377.68284029333</v>
      </c>
      <c r="G24" s="69">
        <v>245953.98115076992</v>
      </c>
      <c r="H24" s="69">
        <v>-103895.46152704</v>
      </c>
      <c r="I24" s="69">
        <v>115369.76646988001</v>
      </c>
      <c r="J24" s="204">
        <v>0</v>
      </c>
      <c r="K24" s="69">
        <v>0</v>
      </c>
    </row>
    <row r="25" spans="2:11" ht="14">
      <c r="B25" s="42" t="s">
        <v>62</v>
      </c>
      <c r="C25" s="30" t="s">
        <v>63</v>
      </c>
      <c r="D25" s="22" t="s">
        <v>125</v>
      </c>
      <c r="E25" s="65">
        <v>375180.43192599999</v>
      </c>
      <c r="F25" s="65">
        <v>-16401.077643000008</v>
      </c>
      <c r="G25" s="65">
        <v>-12453.504731999989</v>
      </c>
      <c r="H25" s="65">
        <v>68450.900969999988</v>
      </c>
      <c r="I25" s="65">
        <v>-22170.635123000004</v>
      </c>
      <c r="J25" s="204">
        <v>0</v>
      </c>
      <c r="K25" s="65">
        <v>0</v>
      </c>
    </row>
    <row r="26" spans="2:11" ht="14">
      <c r="B26" s="42" t="s">
        <v>64</v>
      </c>
      <c r="C26" s="30" t="s">
        <v>65</v>
      </c>
      <c r="D26" s="22" t="s">
        <v>125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204">
        <v>0</v>
      </c>
      <c r="K26" s="69">
        <v>0</v>
      </c>
    </row>
    <row r="27" spans="2:11" ht="14">
      <c r="B27" s="42" t="s">
        <v>66</v>
      </c>
      <c r="C27" s="30" t="s">
        <v>67</v>
      </c>
      <c r="D27" s="22" t="s">
        <v>125</v>
      </c>
      <c r="E27" s="65">
        <v>-64163.692419999999</v>
      </c>
      <c r="F27" s="65">
        <v>-6479.75162</v>
      </c>
      <c r="G27" s="65">
        <v>827.17999999999984</v>
      </c>
      <c r="H27" s="65">
        <v>-2419.8700000000003</v>
      </c>
      <c r="I27" s="65">
        <v>-274.57999999999964</v>
      </c>
      <c r="J27" s="204">
        <v>0</v>
      </c>
      <c r="K27" s="65">
        <v>0</v>
      </c>
    </row>
    <row r="28" spans="2:11" ht="14">
      <c r="B28" s="42" t="s">
        <v>68</v>
      </c>
      <c r="C28" s="30" t="s">
        <v>69</v>
      </c>
      <c r="D28" s="22" t="s">
        <v>125</v>
      </c>
      <c r="E28" s="65">
        <v>203.82</v>
      </c>
      <c r="F28" s="65">
        <v>227.36000000000013</v>
      </c>
      <c r="G28" s="65">
        <v>135.74</v>
      </c>
      <c r="H28" s="65">
        <v>274.49</v>
      </c>
      <c r="I28" s="65">
        <v>87.990000000000009</v>
      </c>
      <c r="J28" s="204">
        <v>0</v>
      </c>
      <c r="K28" s="65">
        <v>0</v>
      </c>
    </row>
    <row r="29" spans="2:11" ht="14">
      <c r="B29" s="42" t="s">
        <v>70</v>
      </c>
      <c r="C29" s="30" t="s">
        <v>71</v>
      </c>
      <c r="D29" s="22" t="s">
        <v>125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204">
        <v>0</v>
      </c>
      <c r="K29" s="65">
        <v>0</v>
      </c>
    </row>
    <row r="30" spans="2:11" ht="14">
      <c r="B30" s="42" t="s">
        <v>72</v>
      </c>
      <c r="C30" s="30" t="s">
        <v>73</v>
      </c>
      <c r="D30" s="22" t="s">
        <v>125</v>
      </c>
      <c r="E30" s="69">
        <v>-46087.045585229993</v>
      </c>
      <c r="F30" s="69">
        <v>25197.096588353343</v>
      </c>
      <c r="G30" s="69">
        <v>-90638.361853680006</v>
      </c>
      <c r="H30" s="69">
        <v>39811.601068796677</v>
      </c>
      <c r="I30" s="69">
        <v>25165.076636390004</v>
      </c>
      <c r="J30" s="204">
        <v>0</v>
      </c>
      <c r="K30" s="69">
        <v>0</v>
      </c>
    </row>
    <row r="31" spans="2:11" ht="14">
      <c r="B31" s="40" t="s">
        <v>74</v>
      </c>
      <c r="C31" s="95" t="s">
        <v>75</v>
      </c>
      <c r="D31" s="22" t="s">
        <v>125</v>
      </c>
      <c r="E31" s="207">
        <v>320606.96106823999</v>
      </c>
      <c r="F31" s="207">
        <v>144876.73016564664</v>
      </c>
      <c r="G31" s="207">
        <v>143619.60456509003</v>
      </c>
      <c r="H31" s="207">
        <v>2205.8005117567009</v>
      </c>
      <c r="I31" s="207">
        <v>118443.40798327002</v>
      </c>
      <c r="J31" s="204">
        <v>0</v>
      </c>
      <c r="K31" s="207">
        <v>0</v>
      </c>
    </row>
    <row r="32" spans="2:11" ht="14">
      <c r="B32" s="42" t="s">
        <v>76</v>
      </c>
      <c r="C32" s="96" t="s">
        <v>77</v>
      </c>
      <c r="D32" s="22" t="s">
        <v>125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204">
        <v>0</v>
      </c>
      <c r="K32" s="69">
        <v>0</v>
      </c>
    </row>
    <row r="33" spans="2:11" ht="14">
      <c r="B33" s="42" t="s">
        <v>78</v>
      </c>
      <c r="C33" s="96" t="s">
        <v>79</v>
      </c>
      <c r="D33" s="22" t="s">
        <v>125</v>
      </c>
      <c r="E33" s="69">
        <v>55473.447147469997</v>
      </c>
      <c r="F33" s="69">
        <v>142377.68284029333</v>
      </c>
      <c r="G33" s="69">
        <v>245953.98115076992</v>
      </c>
      <c r="H33" s="69">
        <v>-103895.46152704</v>
      </c>
      <c r="I33" s="69">
        <v>115369.76646988001</v>
      </c>
      <c r="J33" s="204">
        <v>0</v>
      </c>
      <c r="K33" s="69">
        <v>0</v>
      </c>
    </row>
    <row r="34" spans="2:11" ht="14">
      <c r="B34" s="42" t="s">
        <v>80</v>
      </c>
      <c r="C34" s="96" t="s">
        <v>81</v>
      </c>
      <c r="D34" s="22" t="s">
        <v>125</v>
      </c>
      <c r="E34" s="69">
        <v>375180.43192599999</v>
      </c>
      <c r="F34" s="69">
        <v>-16401.077643000008</v>
      </c>
      <c r="G34" s="69">
        <v>-12453.504731999989</v>
      </c>
      <c r="H34" s="69">
        <v>68450.900969999988</v>
      </c>
      <c r="I34" s="69">
        <v>-22170.635123000004</v>
      </c>
      <c r="J34" s="204">
        <v>0</v>
      </c>
      <c r="K34" s="94">
        <v>0</v>
      </c>
    </row>
    <row r="35" spans="2:11" ht="14">
      <c r="B35" s="42" t="s">
        <v>82</v>
      </c>
      <c r="C35" s="96" t="s">
        <v>83</v>
      </c>
      <c r="D35" s="22" t="s">
        <v>125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204">
        <v>0</v>
      </c>
      <c r="K35" s="65">
        <v>0</v>
      </c>
    </row>
    <row r="36" spans="2:11" ht="14">
      <c r="B36" s="42" t="s">
        <v>84</v>
      </c>
      <c r="C36" s="96" t="s">
        <v>85</v>
      </c>
      <c r="D36" s="22" t="s">
        <v>125</v>
      </c>
      <c r="E36" s="69">
        <v>-64163.692419999999</v>
      </c>
      <c r="F36" s="69">
        <v>-6479.75162</v>
      </c>
      <c r="G36" s="69">
        <v>827.17999999999984</v>
      </c>
      <c r="H36" s="69">
        <v>-2419.8700000000003</v>
      </c>
      <c r="I36" s="69">
        <v>-274.57999999999964</v>
      </c>
      <c r="J36" s="204">
        <v>0</v>
      </c>
      <c r="K36" s="65">
        <v>0</v>
      </c>
    </row>
    <row r="37" spans="2:11" ht="14">
      <c r="B37" s="42" t="s">
        <v>86</v>
      </c>
      <c r="C37" s="96" t="s">
        <v>87</v>
      </c>
      <c r="D37" s="22" t="s">
        <v>125</v>
      </c>
      <c r="E37" s="69">
        <v>203.82</v>
      </c>
      <c r="F37" s="69">
        <v>227.36000000000013</v>
      </c>
      <c r="G37" s="69">
        <v>135.74</v>
      </c>
      <c r="H37" s="69">
        <v>274.49</v>
      </c>
      <c r="I37" s="69">
        <v>87.990000000000009</v>
      </c>
      <c r="J37" s="204">
        <v>0</v>
      </c>
      <c r="K37" s="94">
        <v>0</v>
      </c>
    </row>
    <row r="38" spans="2:11" ht="14">
      <c r="B38" s="42" t="s">
        <v>88</v>
      </c>
      <c r="C38" s="96" t="s">
        <v>89</v>
      </c>
      <c r="D38" s="22" t="s">
        <v>125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204">
        <v>0</v>
      </c>
      <c r="K38" s="65">
        <v>0</v>
      </c>
    </row>
    <row r="39" spans="2:11" ht="14">
      <c r="B39" s="42" t="s">
        <v>90</v>
      </c>
      <c r="C39" s="96" t="s">
        <v>91</v>
      </c>
      <c r="D39" s="22" t="s">
        <v>125</v>
      </c>
      <c r="E39" s="65">
        <v>-46087.045585229993</v>
      </c>
      <c r="F39" s="65">
        <v>25152.516588353341</v>
      </c>
      <c r="G39" s="65">
        <v>-90843.791853679999</v>
      </c>
      <c r="H39" s="65">
        <v>39795.741068796677</v>
      </c>
      <c r="I39" s="65">
        <v>25430.866636390005</v>
      </c>
      <c r="J39" s="204">
        <v>0</v>
      </c>
      <c r="K39" s="65">
        <v>0</v>
      </c>
    </row>
    <row r="40" spans="2:11" ht="14">
      <c r="B40" s="40" t="s">
        <v>92</v>
      </c>
      <c r="C40" s="95" t="s">
        <v>93</v>
      </c>
      <c r="D40" s="22" t="s">
        <v>125</v>
      </c>
      <c r="E40" s="206">
        <v>0</v>
      </c>
      <c r="F40" s="206">
        <v>44.580000000000013</v>
      </c>
      <c r="G40" s="206">
        <v>205.43</v>
      </c>
      <c r="H40" s="206">
        <v>15.86000000000001</v>
      </c>
      <c r="I40" s="206">
        <v>-265.79000000000002</v>
      </c>
      <c r="J40" s="204">
        <v>0</v>
      </c>
      <c r="K40" s="206">
        <v>0</v>
      </c>
    </row>
    <row r="41" spans="2:11" ht="14">
      <c r="B41" s="42" t="s">
        <v>94</v>
      </c>
      <c r="C41" s="96" t="s">
        <v>77</v>
      </c>
      <c r="D41" s="22" t="s">
        <v>125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204">
        <v>0</v>
      </c>
      <c r="K41" s="65">
        <v>0</v>
      </c>
    </row>
    <row r="42" spans="2:11" ht="14">
      <c r="B42" s="42" t="s">
        <v>95</v>
      </c>
      <c r="C42" s="96" t="s">
        <v>79</v>
      </c>
      <c r="D42" s="22" t="s">
        <v>125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204">
        <v>0</v>
      </c>
      <c r="K42" s="65">
        <v>0</v>
      </c>
    </row>
    <row r="43" spans="2:11" ht="14">
      <c r="B43" s="42" t="s">
        <v>96</v>
      </c>
      <c r="C43" s="96" t="s">
        <v>97</v>
      </c>
      <c r="D43" s="22" t="s">
        <v>125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204">
        <v>0</v>
      </c>
      <c r="K43" s="65">
        <v>0</v>
      </c>
    </row>
    <row r="44" spans="2:11" ht="14">
      <c r="B44" s="42" t="s">
        <v>98</v>
      </c>
      <c r="C44" s="96" t="s">
        <v>99</v>
      </c>
      <c r="D44" s="22" t="s">
        <v>125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204">
        <v>0</v>
      </c>
      <c r="K44" s="65">
        <v>0</v>
      </c>
    </row>
    <row r="45" spans="2:11" ht="14">
      <c r="B45" s="42" t="s">
        <v>100</v>
      </c>
      <c r="C45" s="96" t="s">
        <v>85</v>
      </c>
      <c r="D45" s="22" t="s">
        <v>125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204">
        <v>0</v>
      </c>
      <c r="K45" s="65">
        <v>0</v>
      </c>
    </row>
    <row r="46" spans="2:11" ht="14">
      <c r="B46" s="42" t="s">
        <v>101</v>
      </c>
      <c r="C46" s="96" t="s">
        <v>102</v>
      </c>
      <c r="D46" s="22" t="s">
        <v>125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204">
        <v>0</v>
      </c>
      <c r="K46" s="65">
        <v>0</v>
      </c>
    </row>
    <row r="47" spans="2:11" ht="14">
      <c r="B47" s="42" t="s">
        <v>103</v>
      </c>
      <c r="C47" s="96" t="s">
        <v>104</v>
      </c>
      <c r="D47" s="22" t="s">
        <v>125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204">
        <v>0</v>
      </c>
      <c r="K47" s="65">
        <v>0</v>
      </c>
    </row>
    <row r="48" spans="2:11" ht="14">
      <c r="B48" s="42" t="s">
        <v>105</v>
      </c>
      <c r="C48" s="96" t="s">
        <v>106</v>
      </c>
      <c r="D48" s="22" t="s">
        <v>125</v>
      </c>
      <c r="E48" s="65">
        <v>0</v>
      </c>
      <c r="F48" s="65">
        <v>44.580000000000013</v>
      </c>
      <c r="G48" s="65">
        <v>205.43</v>
      </c>
      <c r="H48" s="65">
        <v>15.86000000000001</v>
      </c>
      <c r="I48" s="65">
        <v>-265.79000000000002</v>
      </c>
      <c r="J48" s="204">
        <v>0</v>
      </c>
      <c r="K48" s="65">
        <v>0</v>
      </c>
    </row>
    <row r="49" spans="2:11" ht="14">
      <c r="B49" s="114" t="s">
        <v>107</v>
      </c>
      <c r="C49" s="115" t="s">
        <v>108</v>
      </c>
      <c r="D49" s="116" t="s">
        <v>125</v>
      </c>
      <c r="E49" s="204">
        <v>1003984.18464643</v>
      </c>
      <c r="F49" s="204">
        <v>-110666.75564411667</v>
      </c>
      <c r="G49" s="204">
        <v>-27739.140825016701</v>
      </c>
      <c r="H49" s="204">
        <v>-377904.08029004978</v>
      </c>
      <c r="I49" s="204">
        <v>-279647.65227203013</v>
      </c>
      <c r="J49" s="204">
        <v>0</v>
      </c>
      <c r="K49" s="204">
        <v>0</v>
      </c>
    </row>
    <row r="50" spans="2:11" ht="14">
      <c r="B50" s="42" t="s">
        <v>109</v>
      </c>
      <c r="C50" s="30" t="s">
        <v>110</v>
      </c>
      <c r="D50" s="22" t="s">
        <v>125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204">
        <v>0</v>
      </c>
      <c r="K50" s="65">
        <v>0</v>
      </c>
    </row>
    <row r="51" spans="2:11" ht="14">
      <c r="B51" s="42" t="s">
        <v>111</v>
      </c>
      <c r="C51" s="30" t="s">
        <v>112</v>
      </c>
      <c r="D51" s="22" t="s">
        <v>125</v>
      </c>
      <c r="E51" s="65">
        <v>-45.180000000000007</v>
      </c>
      <c r="F51" s="65">
        <v>-5.5399999999999956</v>
      </c>
      <c r="G51" s="65">
        <v>-99.23</v>
      </c>
      <c r="H51" s="65">
        <v>-19.440000000000001</v>
      </c>
      <c r="I51" s="65">
        <v>-11.87</v>
      </c>
      <c r="J51" s="204">
        <v>0</v>
      </c>
      <c r="K51" s="65">
        <v>0</v>
      </c>
    </row>
    <row r="52" spans="2:11" ht="14">
      <c r="B52" s="42" t="s">
        <v>113</v>
      </c>
      <c r="C52" s="30" t="s">
        <v>114</v>
      </c>
      <c r="D52" s="22" t="s">
        <v>125</v>
      </c>
      <c r="E52" s="65">
        <v>-136766.30624599999</v>
      </c>
      <c r="F52" s="65">
        <v>3877.1095549999982</v>
      </c>
      <c r="G52" s="65">
        <v>-85744.595820000046</v>
      </c>
      <c r="H52" s="65">
        <v>-176138.85715999999</v>
      </c>
      <c r="I52" s="65">
        <v>-163322.244982</v>
      </c>
      <c r="J52" s="204">
        <v>0</v>
      </c>
      <c r="K52" s="65">
        <v>0</v>
      </c>
    </row>
    <row r="53" spans="2:11" ht="14">
      <c r="B53" s="42" t="s">
        <v>115</v>
      </c>
      <c r="C53" s="30" t="s">
        <v>116</v>
      </c>
      <c r="D53" s="22" t="s">
        <v>125</v>
      </c>
      <c r="E53" s="65">
        <v>710586.314732</v>
      </c>
      <c r="F53" s="65">
        <v>-124873.48690990999</v>
      </c>
      <c r="G53" s="65">
        <v>-62153.827822089996</v>
      </c>
      <c r="H53" s="65">
        <v>-32080</v>
      </c>
      <c r="I53" s="65">
        <v>42691</v>
      </c>
      <c r="J53" s="204">
        <v>0</v>
      </c>
      <c r="K53" s="65">
        <v>0</v>
      </c>
    </row>
    <row r="54" spans="2:11" ht="14">
      <c r="B54" s="42" t="s">
        <v>562</v>
      </c>
      <c r="C54" s="30" t="s">
        <v>563</v>
      </c>
      <c r="D54" s="22" t="s">
        <v>125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204">
        <v>0</v>
      </c>
      <c r="K54" s="65">
        <v>0</v>
      </c>
    </row>
    <row r="55" spans="2:11" ht="14">
      <c r="B55" s="42" t="s">
        <v>564</v>
      </c>
      <c r="C55" s="30" t="s">
        <v>565</v>
      </c>
      <c r="D55" s="22" t="s">
        <v>125</v>
      </c>
      <c r="E55" s="65">
        <v>-218964</v>
      </c>
      <c r="F55" s="65">
        <v>0</v>
      </c>
      <c r="G55" s="65">
        <v>0</v>
      </c>
      <c r="H55" s="65">
        <v>0</v>
      </c>
      <c r="I55" s="65">
        <v>0</v>
      </c>
      <c r="J55" s="204">
        <v>0</v>
      </c>
      <c r="K55" s="65">
        <v>0</v>
      </c>
    </row>
    <row r="56" spans="2:11" ht="14">
      <c r="B56" s="42" t="s">
        <v>566</v>
      </c>
      <c r="C56" s="96" t="s">
        <v>567</v>
      </c>
      <c r="D56" s="22" t="s">
        <v>125</v>
      </c>
      <c r="E56" s="65"/>
      <c r="F56" s="65"/>
      <c r="G56" s="65"/>
      <c r="H56" s="65"/>
      <c r="I56" s="65"/>
      <c r="J56" s="204">
        <v>0</v>
      </c>
      <c r="K56" s="65"/>
    </row>
    <row r="57" spans="2:11" ht="14">
      <c r="B57" s="42" t="s">
        <v>568</v>
      </c>
      <c r="C57" s="96" t="s">
        <v>569</v>
      </c>
      <c r="D57" s="22" t="s">
        <v>125</v>
      </c>
      <c r="E57" s="65"/>
      <c r="F57" s="65"/>
      <c r="G57" s="65"/>
      <c r="H57" s="65"/>
      <c r="I57" s="65"/>
      <c r="J57" s="204">
        <v>0</v>
      </c>
      <c r="K57" s="65"/>
    </row>
    <row r="58" spans="2:11" ht="14">
      <c r="B58" s="42" t="s">
        <v>570</v>
      </c>
      <c r="C58" s="96" t="s">
        <v>571</v>
      </c>
      <c r="D58" s="22" t="s">
        <v>125</v>
      </c>
      <c r="E58" s="65"/>
      <c r="F58" s="65"/>
      <c r="G58" s="65"/>
      <c r="H58" s="65"/>
      <c r="I58" s="65"/>
      <c r="J58" s="204">
        <v>0</v>
      </c>
      <c r="K58" s="65"/>
    </row>
    <row r="59" spans="2:11" ht="14">
      <c r="B59" s="42" t="s">
        <v>572</v>
      </c>
      <c r="C59" s="96" t="s">
        <v>573</v>
      </c>
      <c r="D59" s="22" t="s">
        <v>125</v>
      </c>
      <c r="E59" s="65"/>
      <c r="F59" s="65"/>
      <c r="G59" s="65"/>
      <c r="H59" s="65"/>
      <c r="I59" s="65"/>
      <c r="J59" s="204">
        <v>0</v>
      </c>
      <c r="K59" s="65"/>
    </row>
    <row r="60" spans="2:11" ht="14">
      <c r="B60" s="42" t="s">
        <v>574</v>
      </c>
      <c r="C60" s="96" t="s">
        <v>575</v>
      </c>
      <c r="D60" s="22" t="s">
        <v>125</v>
      </c>
      <c r="E60" s="65"/>
      <c r="F60" s="65"/>
      <c r="G60" s="65"/>
      <c r="H60" s="65"/>
      <c r="I60" s="65"/>
      <c r="J60" s="204">
        <v>0</v>
      </c>
      <c r="K60" s="65"/>
    </row>
    <row r="61" spans="2:11" ht="14">
      <c r="B61" s="42" t="s">
        <v>576</v>
      </c>
      <c r="C61" s="30" t="s">
        <v>577</v>
      </c>
      <c r="D61" s="22" t="s">
        <v>125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204">
        <v>0</v>
      </c>
      <c r="K61" s="65">
        <v>0</v>
      </c>
    </row>
    <row r="62" spans="2:11" ht="14">
      <c r="B62" s="42" t="s">
        <v>578</v>
      </c>
      <c r="C62" s="30" t="s">
        <v>579</v>
      </c>
      <c r="D62" s="22" t="s">
        <v>125</v>
      </c>
      <c r="E62" s="65">
        <v>649173.35616043</v>
      </c>
      <c r="F62" s="65">
        <v>10335.161710793334</v>
      </c>
      <c r="G62" s="65">
        <v>120258.51281707337</v>
      </c>
      <c r="H62" s="65">
        <v>-169665.78313004979</v>
      </c>
      <c r="I62" s="65">
        <v>-159004.53729003016</v>
      </c>
      <c r="J62" s="204">
        <v>0</v>
      </c>
      <c r="K62" s="65">
        <v>0</v>
      </c>
    </row>
    <row r="63" spans="2:11" ht="14">
      <c r="B63" s="40" t="s">
        <v>171</v>
      </c>
      <c r="C63" s="95" t="s">
        <v>580</v>
      </c>
      <c r="D63" s="22" t="s">
        <v>125</v>
      </c>
      <c r="E63" s="206">
        <v>996416.61212129006</v>
      </c>
      <c r="F63" s="206">
        <v>-86011.962476086657</v>
      </c>
      <c r="G63" s="206">
        <v>-154970.79019945671</v>
      </c>
      <c r="H63" s="206">
        <v>-286392.85266963986</v>
      </c>
      <c r="I63" s="206">
        <v>-181191.40875703015</v>
      </c>
      <c r="J63" s="204">
        <v>0</v>
      </c>
      <c r="K63" s="206">
        <v>0</v>
      </c>
    </row>
    <row r="64" spans="2:11" ht="14">
      <c r="B64" s="42" t="s">
        <v>581</v>
      </c>
      <c r="C64" s="96" t="s">
        <v>79</v>
      </c>
      <c r="D64" s="22" t="s">
        <v>125</v>
      </c>
      <c r="E64" s="65">
        <v>-45.180000000000007</v>
      </c>
      <c r="F64" s="65">
        <v>-5.5399999999999956</v>
      </c>
      <c r="G64" s="65">
        <v>-99.23</v>
      </c>
      <c r="H64" s="65">
        <v>-19.440000000000001</v>
      </c>
      <c r="I64" s="65">
        <v>-11.87</v>
      </c>
      <c r="J64" s="204">
        <v>0</v>
      </c>
      <c r="K64" s="65">
        <v>0</v>
      </c>
    </row>
    <row r="65" spans="2:11" ht="14">
      <c r="B65" s="42" t="s">
        <v>582</v>
      </c>
      <c r="C65" s="96" t="s">
        <v>81</v>
      </c>
      <c r="D65" s="22" t="s">
        <v>125</v>
      </c>
      <c r="E65" s="65">
        <v>-128927</v>
      </c>
      <c r="F65" s="65">
        <v>-1400.9999999999982</v>
      </c>
      <c r="G65" s="65">
        <v>-88621.000000000029</v>
      </c>
      <c r="H65" s="65">
        <v>-138562</v>
      </c>
      <c r="I65" s="65">
        <v>-155364</v>
      </c>
      <c r="J65" s="204">
        <v>0</v>
      </c>
      <c r="K65" s="65">
        <v>0</v>
      </c>
    </row>
    <row r="66" spans="2:11" ht="14">
      <c r="B66" s="42" t="s">
        <v>583</v>
      </c>
      <c r="C66" s="96" t="s">
        <v>83</v>
      </c>
      <c r="D66" s="22" t="s">
        <v>125</v>
      </c>
      <c r="E66" s="65">
        <v>710586.314732</v>
      </c>
      <c r="F66" s="65">
        <v>-124873.48690990999</v>
      </c>
      <c r="G66" s="65">
        <v>-62153.827822089996</v>
      </c>
      <c r="H66" s="65">
        <v>-32080</v>
      </c>
      <c r="I66" s="65">
        <v>42691</v>
      </c>
      <c r="J66" s="204">
        <v>0</v>
      </c>
      <c r="K66" s="65">
        <v>0</v>
      </c>
    </row>
    <row r="67" spans="2:11" ht="14">
      <c r="B67" s="42" t="s">
        <v>584</v>
      </c>
      <c r="C67" s="96" t="s">
        <v>85</v>
      </c>
      <c r="D67" s="22" t="s">
        <v>125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204">
        <v>0</v>
      </c>
      <c r="K67" s="65">
        <v>0</v>
      </c>
    </row>
    <row r="68" spans="2:11" ht="14">
      <c r="B68" s="42" t="s">
        <v>585</v>
      </c>
      <c r="C68" s="96" t="s">
        <v>87</v>
      </c>
      <c r="D68" s="22" t="s">
        <v>125</v>
      </c>
      <c r="E68" s="65">
        <v>-218964</v>
      </c>
      <c r="F68" s="65">
        <v>0</v>
      </c>
      <c r="G68" s="65">
        <v>0</v>
      </c>
      <c r="H68" s="65">
        <v>0</v>
      </c>
      <c r="I68" s="65">
        <v>0</v>
      </c>
      <c r="J68" s="204">
        <v>0</v>
      </c>
      <c r="K68" s="65">
        <v>0</v>
      </c>
    </row>
    <row r="69" spans="2:11" ht="14">
      <c r="B69" s="42" t="s">
        <v>586</v>
      </c>
      <c r="C69" s="96" t="s">
        <v>587</v>
      </c>
      <c r="D69" s="22" t="s">
        <v>125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204">
        <v>0</v>
      </c>
      <c r="K69" s="65">
        <v>0</v>
      </c>
    </row>
    <row r="70" spans="2:11" ht="14">
      <c r="B70" s="42" t="s">
        <v>588</v>
      </c>
      <c r="C70" s="96" t="s">
        <v>589</v>
      </c>
      <c r="D70" s="22" t="s">
        <v>125</v>
      </c>
      <c r="E70" s="65">
        <v>633766.47738929</v>
      </c>
      <c r="F70" s="65">
        <v>40268.06443382334</v>
      </c>
      <c r="G70" s="65">
        <v>-4096.732377366643</v>
      </c>
      <c r="H70" s="65">
        <v>-115731.4126696398</v>
      </c>
      <c r="I70" s="65">
        <v>-68506.538757030125</v>
      </c>
      <c r="J70" s="204">
        <v>0</v>
      </c>
      <c r="K70" s="65">
        <v>0</v>
      </c>
    </row>
    <row r="71" spans="2:11" ht="14">
      <c r="B71" s="40" t="s">
        <v>173</v>
      </c>
      <c r="C71" s="95" t="s">
        <v>590</v>
      </c>
      <c r="D71" s="22" t="s">
        <v>125</v>
      </c>
      <c r="E71" s="206">
        <v>7567.5725251400054</v>
      </c>
      <c r="F71" s="206">
        <v>-24654.793168030003</v>
      </c>
      <c r="G71" s="206">
        <v>127231.64937443999</v>
      </c>
      <c r="H71" s="206">
        <v>-91511.227620409976</v>
      </c>
      <c r="I71" s="206">
        <v>-98456.243515000024</v>
      </c>
      <c r="J71" s="204">
        <v>0</v>
      </c>
      <c r="K71" s="206">
        <v>0</v>
      </c>
    </row>
    <row r="72" spans="2:11" ht="14">
      <c r="B72" s="42" t="s">
        <v>591</v>
      </c>
      <c r="C72" s="96" t="s">
        <v>592</v>
      </c>
      <c r="D72" s="22" t="s">
        <v>125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204">
        <v>0</v>
      </c>
      <c r="K72" s="65">
        <v>0</v>
      </c>
    </row>
    <row r="73" spans="2:11" ht="14">
      <c r="B73" s="42" t="s">
        <v>593</v>
      </c>
      <c r="C73" s="96" t="s">
        <v>79</v>
      </c>
      <c r="D73" s="22" t="s">
        <v>125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204">
        <v>0</v>
      </c>
      <c r="K73" s="65">
        <v>0</v>
      </c>
    </row>
    <row r="74" spans="2:11" ht="14">
      <c r="B74" s="42" t="s">
        <v>594</v>
      </c>
      <c r="C74" s="96" t="s">
        <v>595</v>
      </c>
      <c r="D74" s="22" t="s">
        <v>125</v>
      </c>
      <c r="E74" s="65">
        <v>-7839.3062459999892</v>
      </c>
      <c r="F74" s="65">
        <v>5278.1095549999964</v>
      </c>
      <c r="G74" s="65">
        <v>2876.4041799999895</v>
      </c>
      <c r="H74" s="65">
        <v>-37576.857159999992</v>
      </c>
      <c r="I74" s="65">
        <v>-7958.2449820000002</v>
      </c>
      <c r="J74" s="204">
        <v>0</v>
      </c>
      <c r="K74" s="65">
        <v>0</v>
      </c>
    </row>
    <row r="75" spans="2:11" ht="14">
      <c r="B75" s="42" t="s">
        <v>596</v>
      </c>
      <c r="C75" s="96" t="s">
        <v>597</v>
      </c>
      <c r="D75" s="22" t="s">
        <v>125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204">
        <v>0</v>
      </c>
      <c r="K75" s="65">
        <v>0</v>
      </c>
    </row>
    <row r="76" spans="2:11" ht="14">
      <c r="B76" s="42" t="s">
        <v>598</v>
      </c>
      <c r="C76" s="96" t="s">
        <v>599</v>
      </c>
      <c r="D76" s="22" t="s">
        <v>125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204">
        <v>0</v>
      </c>
      <c r="K76" s="65">
        <v>0</v>
      </c>
    </row>
    <row r="77" spans="2:11" ht="14">
      <c r="B77" s="42" t="s">
        <v>600</v>
      </c>
      <c r="C77" s="96" t="s">
        <v>102</v>
      </c>
      <c r="D77" s="22" t="s">
        <v>125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204">
        <v>0</v>
      </c>
      <c r="K77" s="65">
        <v>0</v>
      </c>
    </row>
    <row r="78" spans="2:11" ht="14">
      <c r="B78" s="42" t="s">
        <v>601</v>
      </c>
      <c r="C78" s="96" t="s">
        <v>602</v>
      </c>
      <c r="D78" s="22" t="s">
        <v>125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204">
        <v>0</v>
      </c>
      <c r="K78" s="65">
        <v>0</v>
      </c>
    </row>
    <row r="79" spans="2:11" ht="14">
      <c r="B79" s="24" t="s">
        <v>603</v>
      </c>
      <c r="C79" s="102" t="s">
        <v>604</v>
      </c>
      <c r="D79" s="25" t="s">
        <v>125</v>
      </c>
      <c r="E79" s="65">
        <v>15406.87877114</v>
      </c>
      <c r="F79" s="65">
        <v>-29932.902723030005</v>
      </c>
      <c r="G79" s="65">
        <v>124355.24519444001</v>
      </c>
      <c r="H79" s="65">
        <v>-53934.370460409991</v>
      </c>
      <c r="I79" s="65">
        <v>-90497.99853300002</v>
      </c>
      <c r="J79" s="204">
        <v>0</v>
      </c>
      <c r="K79" s="65">
        <v>0</v>
      </c>
    </row>
    <row r="80" spans="2:11" ht="14">
      <c r="B80" s="42" t="s">
        <v>155</v>
      </c>
      <c r="C80" s="117" t="s">
        <v>175</v>
      </c>
      <c r="D80" s="22"/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204">
        <v>0</v>
      </c>
      <c r="K80" s="65">
        <v>0</v>
      </c>
    </row>
    <row r="81" spans="2:11" ht="14">
      <c r="B81" s="42" t="s">
        <v>605</v>
      </c>
      <c r="C81" s="30" t="s">
        <v>606</v>
      </c>
      <c r="D81" s="22" t="s">
        <v>125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204">
        <v>0</v>
      </c>
      <c r="K81" s="65">
        <v>0</v>
      </c>
    </row>
    <row r="82" spans="2:11" ht="14">
      <c r="B82" s="42" t="s">
        <v>607</v>
      </c>
      <c r="C82" s="96" t="s">
        <v>608</v>
      </c>
      <c r="D82" s="22" t="s">
        <v>125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204">
        <v>0</v>
      </c>
      <c r="K82" s="65">
        <v>0</v>
      </c>
    </row>
    <row r="83" spans="2:11" ht="14">
      <c r="B83" s="42" t="s">
        <v>609</v>
      </c>
      <c r="C83" s="96" t="s">
        <v>610</v>
      </c>
      <c r="D83" s="22" t="s">
        <v>125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204">
        <v>0</v>
      </c>
      <c r="K83" s="65">
        <v>0</v>
      </c>
    </row>
    <row r="84" spans="2:11" ht="14">
      <c r="B84" s="42" t="s">
        <v>611</v>
      </c>
      <c r="C84" s="96" t="s">
        <v>612</v>
      </c>
      <c r="D84" s="22" t="s">
        <v>125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204">
        <v>0</v>
      </c>
      <c r="K84" s="65">
        <v>0</v>
      </c>
    </row>
    <row r="85" spans="2:11" ht="14">
      <c r="B85" s="42" t="s">
        <v>613</v>
      </c>
      <c r="C85" s="30" t="s">
        <v>614</v>
      </c>
      <c r="D85" s="22" t="s">
        <v>125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204">
        <v>0</v>
      </c>
      <c r="K85" s="65">
        <v>0</v>
      </c>
    </row>
    <row r="86" spans="2:11" ht="14">
      <c r="B86" s="42" t="s">
        <v>615</v>
      </c>
      <c r="C86" s="96" t="s">
        <v>616</v>
      </c>
      <c r="D86" s="22" t="s">
        <v>125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204">
        <v>0</v>
      </c>
      <c r="K86" s="65">
        <v>0</v>
      </c>
    </row>
    <row r="87" spans="2:11" ht="14">
      <c r="B87" s="42" t="s">
        <v>617</v>
      </c>
      <c r="C87" s="96" t="s">
        <v>618</v>
      </c>
      <c r="D87" s="22" t="s">
        <v>125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204">
        <v>0</v>
      </c>
      <c r="K87" s="65">
        <v>0</v>
      </c>
    </row>
    <row r="88" spans="2:11" ht="14">
      <c r="B88" s="42" t="s">
        <v>619</v>
      </c>
      <c r="C88" s="96" t="s">
        <v>620</v>
      </c>
      <c r="D88" s="22" t="s">
        <v>125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204">
        <v>0</v>
      </c>
      <c r="K88" s="65">
        <v>0</v>
      </c>
    </row>
    <row r="89" spans="2:11" ht="14">
      <c r="B89" s="43" t="s">
        <v>621</v>
      </c>
      <c r="C89" s="32" t="s">
        <v>622</v>
      </c>
      <c r="D89" s="33" t="s">
        <v>125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  <c r="J89" s="204">
        <v>0</v>
      </c>
      <c r="K89" s="65">
        <v>0</v>
      </c>
    </row>
    <row r="90" spans="2:11" ht="14">
      <c r="B90" s="42" t="s">
        <v>623</v>
      </c>
      <c r="C90" s="30" t="s">
        <v>624</v>
      </c>
      <c r="D90" s="22" t="s">
        <v>125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  <c r="J90" s="204">
        <v>0</v>
      </c>
      <c r="K90" s="65">
        <v>0</v>
      </c>
    </row>
    <row r="91" spans="2:11" ht="14">
      <c r="B91" s="42" t="s">
        <v>625</v>
      </c>
      <c r="C91" s="96" t="s">
        <v>626</v>
      </c>
      <c r="D91" s="22" t="s">
        <v>125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204">
        <v>0</v>
      </c>
      <c r="K91" s="65">
        <v>0</v>
      </c>
    </row>
    <row r="92" spans="2:11" ht="14">
      <c r="B92" s="42" t="s">
        <v>627</v>
      </c>
      <c r="C92" s="96" t="s">
        <v>628</v>
      </c>
      <c r="D92" s="22" t="s">
        <v>125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204">
        <v>0</v>
      </c>
      <c r="K92" s="65">
        <v>0</v>
      </c>
    </row>
    <row r="93" spans="2:11" ht="14">
      <c r="B93" s="42" t="s">
        <v>629</v>
      </c>
      <c r="C93" s="96" t="s">
        <v>622</v>
      </c>
      <c r="D93" s="22" t="s">
        <v>125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204">
        <v>0</v>
      </c>
      <c r="K93" s="65">
        <v>0</v>
      </c>
    </row>
    <row r="94" spans="2:11" ht="14">
      <c r="B94" s="43" t="s">
        <v>630</v>
      </c>
      <c r="C94" s="100" t="s">
        <v>631</v>
      </c>
      <c r="D94" s="33" t="s">
        <v>125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204">
        <v>0</v>
      </c>
      <c r="K94" s="65">
        <v>0</v>
      </c>
    </row>
    <row r="95" spans="2:11" ht="14">
      <c r="B95" s="42" t="s">
        <v>281</v>
      </c>
      <c r="C95" s="30" t="s">
        <v>632</v>
      </c>
      <c r="D95" s="22" t="s">
        <v>125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  <c r="J95" s="204">
        <v>0</v>
      </c>
      <c r="K95" s="65">
        <v>0</v>
      </c>
    </row>
    <row r="96" spans="2:11" ht="14">
      <c r="B96" s="42" t="s">
        <v>633</v>
      </c>
      <c r="C96" s="30" t="s">
        <v>634</v>
      </c>
      <c r="D96" s="22" t="s">
        <v>125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204">
        <v>0</v>
      </c>
      <c r="K96" s="65">
        <v>0</v>
      </c>
    </row>
    <row r="97" spans="2:11" ht="14">
      <c r="B97" s="42" t="s">
        <v>635</v>
      </c>
      <c r="C97" s="96" t="s">
        <v>636</v>
      </c>
      <c r="D97" s="22" t="s">
        <v>125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204">
        <v>0</v>
      </c>
      <c r="K97" s="65">
        <v>0</v>
      </c>
    </row>
    <row r="98" spans="2:11" ht="14">
      <c r="B98" s="42" t="s">
        <v>637</v>
      </c>
      <c r="C98" s="96" t="s">
        <v>638</v>
      </c>
      <c r="D98" s="110" t="s">
        <v>125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204">
        <v>0</v>
      </c>
      <c r="K98" s="65">
        <v>0</v>
      </c>
    </row>
    <row r="99" spans="2:11" ht="14">
      <c r="B99" s="24" t="s">
        <v>290</v>
      </c>
      <c r="C99" s="102" t="s">
        <v>639</v>
      </c>
      <c r="D99" s="111" t="s">
        <v>125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204">
        <v>0</v>
      </c>
      <c r="K99" s="65">
        <v>0</v>
      </c>
    </row>
  </sheetData>
  <mergeCells count="4">
    <mergeCell ref="B5:C6"/>
    <mergeCell ref="E2:K2"/>
    <mergeCell ref="E3:K3"/>
    <mergeCell ref="E4:K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61.54296875" style="112" customWidth="1"/>
    <col min="4" max="258" width="11.453125" style="112"/>
    <col min="259" max="259" width="61.54296875" style="112" customWidth="1"/>
    <col min="260" max="514" width="11.453125" style="112"/>
    <col min="515" max="515" width="61.54296875" style="112" customWidth="1"/>
    <col min="516" max="770" width="11.453125" style="112"/>
    <col min="771" max="771" width="61.54296875" style="112" customWidth="1"/>
    <col min="772" max="1026" width="11.453125" style="112"/>
    <col min="1027" max="1027" width="61.54296875" style="112" customWidth="1"/>
    <col min="1028" max="1282" width="11.453125" style="112"/>
    <col min="1283" max="1283" width="61.54296875" style="112" customWidth="1"/>
    <col min="1284" max="1538" width="11.453125" style="112"/>
    <col min="1539" max="1539" width="61.54296875" style="112" customWidth="1"/>
    <col min="1540" max="1794" width="11.453125" style="112"/>
    <col min="1795" max="1795" width="61.54296875" style="112" customWidth="1"/>
    <col min="1796" max="2050" width="11.453125" style="112"/>
    <col min="2051" max="2051" width="61.54296875" style="112" customWidth="1"/>
    <col min="2052" max="2306" width="11.453125" style="112"/>
    <col min="2307" max="2307" width="61.54296875" style="112" customWidth="1"/>
    <col min="2308" max="2562" width="11.453125" style="112"/>
    <col min="2563" max="2563" width="61.54296875" style="112" customWidth="1"/>
    <col min="2564" max="2818" width="11.453125" style="112"/>
    <col min="2819" max="2819" width="61.54296875" style="112" customWidth="1"/>
    <col min="2820" max="3074" width="11.453125" style="112"/>
    <col min="3075" max="3075" width="61.54296875" style="112" customWidth="1"/>
    <col min="3076" max="3330" width="11.453125" style="112"/>
    <col min="3331" max="3331" width="61.54296875" style="112" customWidth="1"/>
    <col min="3332" max="3586" width="11.453125" style="112"/>
    <col min="3587" max="3587" width="61.54296875" style="112" customWidth="1"/>
    <col min="3588" max="3842" width="11.453125" style="112"/>
    <col min="3843" max="3843" width="61.54296875" style="112" customWidth="1"/>
    <col min="3844" max="4098" width="11.453125" style="112"/>
    <col min="4099" max="4099" width="61.54296875" style="112" customWidth="1"/>
    <col min="4100" max="4354" width="11.453125" style="112"/>
    <col min="4355" max="4355" width="61.54296875" style="112" customWidth="1"/>
    <col min="4356" max="4610" width="11.453125" style="112"/>
    <col min="4611" max="4611" width="61.54296875" style="112" customWidth="1"/>
    <col min="4612" max="4866" width="11.453125" style="112"/>
    <col min="4867" max="4867" width="61.54296875" style="112" customWidth="1"/>
    <col min="4868" max="5122" width="11.453125" style="112"/>
    <col min="5123" max="5123" width="61.54296875" style="112" customWidth="1"/>
    <col min="5124" max="5378" width="11.453125" style="112"/>
    <col min="5379" max="5379" width="61.54296875" style="112" customWidth="1"/>
    <col min="5380" max="5634" width="11.453125" style="112"/>
    <col min="5635" max="5635" width="61.54296875" style="112" customWidth="1"/>
    <col min="5636" max="5890" width="11.453125" style="112"/>
    <col min="5891" max="5891" width="61.54296875" style="112" customWidth="1"/>
    <col min="5892" max="6146" width="11.453125" style="112"/>
    <col min="6147" max="6147" width="61.54296875" style="112" customWidth="1"/>
    <col min="6148" max="6402" width="11.453125" style="112"/>
    <col min="6403" max="6403" width="61.54296875" style="112" customWidth="1"/>
    <col min="6404" max="6658" width="11.453125" style="112"/>
    <col min="6659" max="6659" width="61.54296875" style="112" customWidth="1"/>
    <col min="6660" max="6914" width="11.453125" style="112"/>
    <col min="6915" max="6915" width="61.54296875" style="112" customWidth="1"/>
    <col min="6916" max="7170" width="11.453125" style="112"/>
    <col min="7171" max="7171" width="61.54296875" style="112" customWidth="1"/>
    <col min="7172" max="7426" width="11.453125" style="112"/>
    <col min="7427" max="7427" width="61.54296875" style="112" customWidth="1"/>
    <col min="7428" max="7682" width="11.453125" style="112"/>
    <col min="7683" max="7683" width="61.54296875" style="112" customWidth="1"/>
    <col min="7684" max="7938" width="11.453125" style="112"/>
    <col min="7939" max="7939" width="61.54296875" style="112" customWidth="1"/>
    <col min="7940" max="8194" width="11.453125" style="112"/>
    <col min="8195" max="8195" width="61.54296875" style="112" customWidth="1"/>
    <col min="8196" max="8450" width="11.453125" style="112"/>
    <col min="8451" max="8451" width="61.54296875" style="112" customWidth="1"/>
    <col min="8452" max="8706" width="11.453125" style="112"/>
    <col min="8707" max="8707" width="61.54296875" style="112" customWidth="1"/>
    <col min="8708" max="8962" width="11.453125" style="112"/>
    <col min="8963" max="8963" width="61.54296875" style="112" customWidth="1"/>
    <col min="8964" max="9218" width="11.453125" style="112"/>
    <col min="9219" max="9219" width="61.54296875" style="112" customWidth="1"/>
    <col min="9220" max="9474" width="11.453125" style="112"/>
    <col min="9475" max="9475" width="61.54296875" style="112" customWidth="1"/>
    <col min="9476" max="9730" width="11.453125" style="112"/>
    <col min="9731" max="9731" width="61.54296875" style="112" customWidth="1"/>
    <col min="9732" max="9986" width="11.453125" style="112"/>
    <col min="9987" max="9987" width="61.54296875" style="112" customWidth="1"/>
    <col min="9988" max="10242" width="11.453125" style="112"/>
    <col min="10243" max="10243" width="61.54296875" style="112" customWidth="1"/>
    <col min="10244" max="10498" width="11.453125" style="112"/>
    <col min="10499" max="10499" width="61.54296875" style="112" customWidth="1"/>
    <col min="10500" max="10754" width="11.453125" style="112"/>
    <col min="10755" max="10755" width="61.54296875" style="112" customWidth="1"/>
    <col min="10756" max="11010" width="11.453125" style="112"/>
    <col min="11011" max="11011" width="61.54296875" style="112" customWidth="1"/>
    <col min="11012" max="11266" width="11.453125" style="112"/>
    <col min="11267" max="11267" width="61.54296875" style="112" customWidth="1"/>
    <col min="11268" max="11522" width="11.453125" style="112"/>
    <col min="11523" max="11523" width="61.54296875" style="112" customWidth="1"/>
    <col min="11524" max="11778" width="11.453125" style="112"/>
    <col min="11779" max="11779" width="61.54296875" style="112" customWidth="1"/>
    <col min="11780" max="12034" width="11.453125" style="112"/>
    <col min="12035" max="12035" width="61.54296875" style="112" customWidth="1"/>
    <col min="12036" max="12290" width="11.453125" style="112"/>
    <col min="12291" max="12291" width="61.54296875" style="112" customWidth="1"/>
    <col min="12292" max="12546" width="11.453125" style="112"/>
    <col min="12547" max="12547" width="61.54296875" style="112" customWidth="1"/>
    <col min="12548" max="12802" width="11.453125" style="112"/>
    <col min="12803" max="12803" width="61.54296875" style="112" customWidth="1"/>
    <col min="12804" max="13058" width="11.453125" style="112"/>
    <col min="13059" max="13059" width="61.54296875" style="112" customWidth="1"/>
    <col min="13060" max="13314" width="11.453125" style="112"/>
    <col min="13315" max="13315" width="61.54296875" style="112" customWidth="1"/>
    <col min="13316" max="13570" width="11.453125" style="112"/>
    <col min="13571" max="13571" width="61.54296875" style="112" customWidth="1"/>
    <col min="13572" max="13826" width="11.453125" style="112"/>
    <col min="13827" max="13827" width="61.54296875" style="112" customWidth="1"/>
    <col min="13828" max="14082" width="11.453125" style="112"/>
    <col min="14083" max="14083" width="61.54296875" style="112" customWidth="1"/>
    <col min="14084" max="14338" width="11.453125" style="112"/>
    <col min="14339" max="14339" width="61.54296875" style="112" customWidth="1"/>
    <col min="14340" max="14594" width="11.453125" style="112"/>
    <col min="14595" max="14595" width="61.54296875" style="112" customWidth="1"/>
    <col min="14596" max="14850" width="11.453125" style="112"/>
    <col min="14851" max="14851" width="61.54296875" style="112" customWidth="1"/>
    <col min="14852" max="15106" width="11.453125" style="112"/>
    <col min="15107" max="15107" width="61.54296875" style="112" customWidth="1"/>
    <col min="15108" max="15362" width="11.453125" style="112"/>
    <col min="15363" max="15363" width="61.54296875" style="112" customWidth="1"/>
    <col min="15364" max="15618" width="11.453125" style="112"/>
    <col min="15619" max="15619" width="61.54296875" style="112" customWidth="1"/>
    <col min="15620" max="15874" width="11.453125" style="112"/>
    <col min="15875" max="15875" width="61.54296875" style="112" customWidth="1"/>
    <col min="15876" max="16130" width="11.453125" style="112"/>
    <col min="16131" max="16131" width="61.54296875" style="112" customWidth="1"/>
    <col min="16132" max="16384" width="11.453125" style="112"/>
  </cols>
  <sheetData>
    <row r="1" spans="2:9" ht="14.5">
      <c r="B1" s="12" t="s">
        <v>117</v>
      </c>
    </row>
    <row r="2" spans="2:9" ht="15.5">
      <c r="B2" s="52" t="s">
        <v>118</v>
      </c>
      <c r="C2" s="53"/>
      <c r="D2" s="28"/>
      <c r="E2" s="235" t="str">
        <f>+Indice!H25</f>
        <v>Costa Rica - Sociedades Públicas No Financieras</v>
      </c>
      <c r="F2" s="235"/>
      <c r="G2" s="235"/>
      <c r="H2" s="235"/>
      <c r="I2" s="235"/>
    </row>
    <row r="3" spans="2:9" ht="15.5">
      <c r="B3" s="52" t="s">
        <v>640</v>
      </c>
      <c r="C3" s="54"/>
      <c r="D3" s="22"/>
      <c r="E3" s="236" t="s">
        <v>189</v>
      </c>
      <c r="F3" s="236"/>
      <c r="G3" s="236"/>
      <c r="H3" s="236"/>
      <c r="I3" s="236"/>
    </row>
    <row r="4" spans="2:9">
      <c r="B4" s="19"/>
      <c r="C4" s="20"/>
      <c r="D4" s="21"/>
      <c r="E4" s="237" t="s">
        <v>253</v>
      </c>
      <c r="F4" s="238"/>
      <c r="G4" s="238"/>
      <c r="H4" s="238"/>
      <c r="I4" s="238"/>
    </row>
    <row r="5" spans="2:9">
      <c r="B5" s="242" t="s">
        <v>641</v>
      </c>
      <c r="C5" s="243"/>
      <c r="D5" s="22"/>
      <c r="E5" s="231"/>
      <c r="F5" s="232"/>
      <c r="G5" s="232"/>
      <c r="H5" s="232"/>
      <c r="I5" s="232"/>
    </row>
    <row r="6" spans="2:9">
      <c r="B6" s="242"/>
      <c r="C6" s="243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103"/>
      <c r="C7" s="104"/>
      <c r="D7" s="22"/>
      <c r="E7" s="241"/>
      <c r="F7" s="241"/>
      <c r="G7" s="241"/>
      <c r="H7" s="241"/>
      <c r="I7" s="241"/>
    </row>
    <row r="8" spans="2:9" ht="20">
      <c r="B8" s="128" t="s">
        <v>642</v>
      </c>
      <c r="C8" s="129" t="s">
        <v>643</v>
      </c>
      <c r="D8" s="130" t="s">
        <v>125</v>
      </c>
      <c r="E8" s="131"/>
      <c r="F8" s="131"/>
      <c r="G8" s="131"/>
      <c r="H8" s="131"/>
      <c r="I8" s="131"/>
    </row>
    <row r="9" spans="2:9">
      <c r="B9" s="42" t="s">
        <v>307</v>
      </c>
      <c r="C9" s="22" t="s">
        <v>644</v>
      </c>
      <c r="D9" s="22" t="s">
        <v>125</v>
      </c>
      <c r="E9" s="132"/>
      <c r="F9" s="132"/>
      <c r="G9" s="132"/>
      <c r="H9" s="132"/>
      <c r="I9" s="132"/>
    </row>
    <row r="10" spans="2:9">
      <c r="B10" s="42" t="s">
        <v>645</v>
      </c>
      <c r="C10" s="30" t="s">
        <v>646</v>
      </c>
      <c r="D10" s="22" t="s">
        <v>125</v>
      </c>
      <c r="E10" s="132"/>
      <c r="F10" s="132"/>
      <c r="G10" s="132"/>
      <c r="H10" s="132"/>
      <c r="I10" s="132"/>
    </row>
    <row r="11" spans="2:9">
      <c r="B11" s="42" t="s">
        <v>647</v>
      </c>
      <c r="C11" s="30" t="s">
        <v>648</v>
      </c>
      <c r="D11" s="22" t="s">
        <v>125</v>
      </c>
      <c r="E11" s="132"/>
      <c r="F11" s="132"/>
      <c r="G11" s="132"/>
      <c r="H11" s="132"/>
      <c r="I11" s="132"/>
    </row>
    <row r="12" spans="2:9">
      <c r="B12" s="42" t="s">
        <v>649</v>
      </c>
      <c r="C12" s="30" t="s">
        <v>650</v>
      </c>
      <c r="D12" s="22" t="s">
        <v>125</v>
      </c>
      <c r="E12" s="132"/>
      <c r="F12" s="132"/>
      <c r="G12" s="132"/>
      <c r="H12" s="132"/>
      <c r="I12" s="132"/>
    </row>
    <row r="13" spans="2:9">
      <c r="B13" s="42" t="s">
        <v>651</v>
      </c>
      <c r="C13" s="30" t="s">
        <v>652</v>
      </c>
      <c r="D13" s="22" t="s">
        <v>125</v>
      </c>
      <c r="E13" s="132"/>
      <c r="F13" s="132"/>
      <c r="G13" s="132"/>
      <c r="H13" s="132"/>
      <c r="I13" s="132"/>
    </row>
    <row r="14" spans="2:9">
      <c r="B14" s="42" t="s">
        <v>312</v>
      </c>
      <c r="C14" s="22" t="s">
        <v>653</v>
      </c>
      <c r="D14" s="22" t="s">
        <v>125</v>
      </c>
      <c r="E14" s="132"/>
      <c r="F14" s="132"/>
      <c r="G14" s="132"/>
      <c r="H14" s="132"/>
      <c r="I14" s="132"/>
    </row>
    <row r="15" spans="2:9">
      <c r="B15" s="42" t="s">
        <v>654</v>
      </c>
      <c r="C15" s="30" t="s">
        <v>655</v>
      </c>
      <c r="D15" s="22" t="s">
        <v>125</v>
      </c>
      <c r="E15" s="132"/>
      <c r="F15" s="132"/>
      <c r="G15" s="132"/>
      <c r="H15" s="132"/>
      <c r="I15" s="132"/>
    </row>
    <row r="16" spans="2:9">
      <c r="B16" s="42" t="s">
        <v>656</v>
      </c>
      <c r="C16" s="30" t="s">
        <v>657</v>
      </c>
      <c r="D16" s="22" t="s">
        <v>125</v>
      </c>
      <c r="E16" s="132"/>
      <c r="F16" s="132"/>
      <c r="G16" s="132"/>
      <c r="H16" s="132"/>
      <c r="I16" s="132"/>
    </row>
    <row r="17" spans="2:9">
      <c r="B17" s="42" t="s">
        <v>658</v>
      </c>
      <c r="C17" s="30" t="s">
        <v>659</v>
      </c>
      <c r="D17" s="22" t="s">
        <v>125</v>
      </c>
      <c r="E17" s="132"/>
      <c r="F17" s="132"/>
      <c r="G17" s="132"/>
      <c r="H17" s="132"/>
      <c r="I17" s="132"/>
    </row>
    <row r="18" spans="2:9">
      <c r="B18" s="42" t="s">
        <v>660</v>
      </c>
      <c r="C18" s="30" t="s">
        <v>661</v>
      </c>
      <c r="D18" s="22" t="s">
        <v>125</v>
      </c>
      <c r="E18" s="132"/>
      <c r="F18" s="132"/>
      <c r="G18" s="132"/>
      <c r="H18" s="132"/>
      <c r="I18" s="132"/>
    </row>
    <row r="19" spans="2:9">
      <c r="B19" s="42" t="s">
        <v>662</v>
      </c>
      <c r="C19" s="30" t="s">
        <v>663</v>
      </c>
      <c r="D19" s="22" t="s">
        <v>125</v>
      </c>
      <c r="E19" s="132"/>
      <c r="F19" s="132"/>
      <c r="G19" s="132"/>
      <c r="H19" s="132"/>
      <c r="I19" s="132"/>
    </row>
    <row r="20" spans="2:9">
      <c r="B20" s="42" t="s">
        <v>664</v>
      </c>
      <c r="C20" s="30" t="s">
        <v>665</v>
      </c>
      <c r="D20" s="22" t="s">
        <v>125</v>
      </c>
      <c r="E20" s="132"/>
      <c r="F20" s="132"/>
      <c r="G20" s="132"/>
      <c r="H20" s="132"/>
      <c r="I20" s="132"/>
    </row>
    <row r="21" spans="2:9">
      <c r="B21" s="42" t="s">
        <v>666</v>
      </c>
      <c r="C21" s="30" t="s">
        <v>667</v>
      </c>
      <c r="D21" s="22" t="s">
        <v>125</v>
      </c>
      <c r="E21" s="132"/>
      <c r="F21" s="132"/>
      <c r="G21" s="132"/>
      <c r="H21" s="132"/>
      <c r="I21" s="132"/>
    </row>
    <row r="22" spans="2:9">
      <c r="B22" s="42" t="s">
        <v>668</v>
      </c>
      <c r="C22" s="30" t="s">
        <v>669</v>
      </c>
      <c r="D22" s="22" t="s">
        <v>125</v>
      </c>
      <c r="E22" s="132"/>
      <c r="F22" s="132"/>
      <c r="G22" s="132"/>
      <c r="H22" s="132"/>
      <c r="I22" s="132"/>
    </row>
    <row r="23" spans="2:9">
      <c r="B23" s="42" t="s">
        <v>670</v>
      </c>
      <c r="C23" s="30" t="s">
        <v>75</v>
      </c>
      <c r="D23" s="22" t="s">
        <v>125</v>
      </c>
      <c r="E23" s="132"/>
      <c r="F23" s="132"/>
      <c r="G23" s="132"/>
      <c r="H23" s="132"/>
      <c r="I23" s="132"/>
    </row>
    <row r="24" spans="2:9">
      <c r="B24" s="42" t="s">
        <v>671</v>
      </c>
      <c r="C24" s="30" t="s">
        <v>93</v>
      </c>
      <c r="D24" s="22" t="s">
        <v>125</v>
      </c>
      <c r="E24" s="132"/>
      <c r="F24" s="132"/>
      <c r="G24" s="132"/>
      <c r="H24" s="132"/>
      <c r="I24" s="132"/>
    </row>
    <row r="25" spans="2:9">
      <c r="B25" s="43" t="s">
        <v>317</v>
      </c>
      <c r="C25" s="33" t="s">
        <v>672</v>
      </c>
      <c r="D25" s="33" t="s">
        <v>125</v>
      </c>
      <c r="E25" s="132"/>
      <c r="F25" s="132"/>
      <c r="G25" s="132"/>
      <c r="H25" s="132"/>
      <c r="I25" s="132"/>
    </row>
    <row r="26" spans="2:9">
      <c r="B26" s="42" t="s">
        <v>673</v>
      </c>
      <c r="C26" s="30" t="s">
        <v>674</v>
      </c>
      <c r="D26" s="22" t="s">
        <v>125</v>
      </c>
      <c r="E26" s="132"/>
      <c r="F26" s="132"/>
      <c r="G26" s="132"/>
      <c r="H26" s="132"/>
      <c r="I26" s="132"/>
    </row>
    <row r="27" spans="2:9">
      <c r="B27" s="42" t="s">
        <v>675</v>
      </c>
      <c r="C27" s="30" t="s">
        <v>676</v>
      </c>
      <c r="D27" s="22" t="s">
        <v>125</v>
      </c>
      <c r="E27" s="132"/>
      <c r="F27" s="132"/>
      <c r="G27" s="132"/>
      <c r="H27" s="132"/>
      <c r="I27" s="132"/>
    </row>
    <row r="28" spans="2:9">
      <c r="B28" s="42" t="s">
        <v>677</v>
      </c>
      <c r="C28" s="30" t="s">
        <v>678</v>
      </c>
      <c r="D28" s="22" t="s">
        <v>125</v>
      </c>
      <c r="E28" s="132"/>
      <c r="F28" s="132"/>
      <c r="G28" s="132"/>
      <c r="H28" s="132"/>
      <c r="I28" s="132"/>
    </row>
    <row r="29" spans="2:9">
      <c r="B29" s="42" t="s">
        <v>679</v>
      </c>
      <c r="C29" s="30" t="s">
        <v>680</v>
      </c>
      <c r="D29" s="22" t="s">
        <v>125</v>
      </c>
      <c r="E29" s="132"/>
      <c r="F29" s="132"/>
      <c r="G29" s="132"/>
      <c r="H29" s="132"/>
      <c r="I29" s="132"/>
    </row>
    <row r="30" spans="2:9">
      <c r="B30" s="42" t="s">
        <v>681</v>
      </c>
      <c r="C30" s="30" t="s">
        <v>682</v>
      </c>
      <c r="D30" s="22" t="s">
        <v>125</v>
      </c>
      <c r="E30" s="132"/>
      <c r="F30" s="132"/>
      <c r="G30" s="132"/>
      <c r="H30" s="132"/>
      <c r="I30" s="132"/>
    </row>
    <row r="31" spans="2:9">
      <c r="B31" s="42" t="s">
        <v>683</v>
      </c>
      <c r="C31" s="30" t="s">
        <v>684</v>
      </c>
      <c r="D31" s="22" t="s">
        <v>125</v>
      </c>
      <c r="E31" s="132"/>
      <c r="F31" s="132"/>
      <c r="G31" s="132"/>
      <c r="H31" s="132"/>
      <c r="I31" s="132"/>
    </row>
    <row r="32" spans="2:9">
      <c r="B32" s="42" t="s">
        <v>685</v>
      </c>
      <c r="C32" s="30" t="s">
        <v>686</v>
      </c>
      <c r="D32" s="22" t="s">
        <v>125</v>
      </c>
      <c r="E32" s="132"/>
      <c r="F32" s="132"/>
      <c r="G32" s="132"/>
      <c r="H32" s="132"/>
      <c r="I32" s="132"/>
    </row>
    <row r="33" spans="2:9">
      <c r="B33" s="42" t="s">
        <v>687</v>
      </c>
      <c r="C33" s="30" t="s">
        <v>688</v>
      </c>
      <c r="D33" s="22" t="s">
        <v>125</v>
      </c>
      <c r="E33" s="132"/>
      <c r="F33" s="132"/>
      <c r="G33" s="132"/>
      <c r="H33" s="132"/>
      <c r="I33" s="132"/>
    </row>
    <row r="34" spans="2:9">
      <c r="B34" s="40" t="s">
        <v>689</v>
      </c>
      <c r="C34" s="95" t="s">
        <v>690</v>
      </c>
      <c r="D34" s="22" t="s">
        <v>125</v>
      </c>
      <c r="E34" s="132"/>
      <c r="F34" s="132"/>
      <c r="G34" s="132"/>
      <c r="H34" s="132"/>
      <c r="I34" s="132"/>
    </row>
    <row r="35" spans="2:9">
      <c r="B35" s="133" t="s">
        <v>691</v>
      </c>
      <c r="C35" s="134" t="s">
        <v>692</v>
      </c>
      <c r="D35" s="25" t="s">
        <v>125</v>
      </c>
      <c r="E35" s="132"/>
      <c r="F35" s="132"/>
      <c r="G35" s="132"/>
      <c r="H35" s="132"/>
      <c r="I35" s="132"/>
    </row>
    <row r="36" spans="2:9">
      <c r="B36" s="42" t="s">
        <v>155</v>
      </c>
      <c r="C36" s="117" t="s">
        <v>175</v>
      </c>
      <c r="D36" s="22" t="s">
        <v>125</v>
      </c>
      <c r="E36" s="135"/>
      <c r="F36" s="135"/>
      <c r="G36" s="135"/>
      <c r="H36" s="135"/>
      <c r="I36" s="135"/>
    </row>
    <row r="37" spans="2:9">
      <c r="B37" s="24" t="s">
        <v>693</v>
      </c>
      <c r="C37" s="45" t="s">
        <v>694</v>
      </c>
      <c r="D37" s="25" t="s">
        <v>125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02ADBD9E-4957-4908-94B1-11D66F31D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2025-04-02T20:48:03Z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