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ANUAL/"/>
    </mc:Choice>
  </mc:AlternateContent>
  <xr:revisionPtr revIDLastSave="66" documentId="8_{4DC63394-B366-49B8-AFF4-D0F98D2691ED}" xr6:coauthVersionLast="47" xr6:coauthVersionMax="47" xr10:uidLastSave="{5373791D-3CF1-402C-A4DE-83F26421A68B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Balance" sheetId="11" state="hidden" r:id="rId6"/>
  </sheets>
  <externalReferences>
    <externalReference r:id="rId7"/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3" l="1"/>
  <c r="M44" i="3"/>
  <c r="L44" i="3"/>
  <c r="K44" i="3"/>
  <c r="J44" i="3"/>
  <c r="I44" i="3"/>
  <c r="H44" i="3"/>
  <c r="G44" i="3"/>
  <c r="F44" i="3"/>
  <c r="E44" i="3"/>
  <c r="N39" i="3"/>
  <c r="M39" i="3"/>
  <c r="L39" i="3"/>
  <c r="K39" i="3"/>
  <c r="J39" i="3"/>
  <c r="I39" i="3"/>
  <c r="H39" i="3"/>
  <c r="G39" i="3"/>
  <c r="F39" i="3"/>
  <c r="E39" i="3"/>
  <c r="N38" i="3"/>
  <c r="M38" i="3"/>
  <c r="L38" i="3"/>
  <c r="K38" i="3"/>
  <c r="J38" i="3"/>
  <c r="I38" i="3"/>
  <c r="H38" i="3"/>
  <c r="G38" i="3"/>
  <c r="F38" i="3"/>
  <c r="E38" i="3"/>
  <c r="N37" i="3"/>
  <c r="M37" i="3"/>
  <c r="L37" i="3"/>
  <c r="K37" i="3"/>
  <c r="J37" i="3"/>
  <c r="I37" i="3"/>
  <c r="H37" i="3"/>
  <c r="G37" i="3"/>
  <c r="F37" i="3"/>
  <c r="E37" i="3"/>
  <c r="N36" i="3"/>
  <c r="M36" i="3"/>
  <c r="L36" i="3"/>
  <c r="K36" i="3"/>
  <c r="J36" i="3"/>
  <c r="I36" i="3"/>
  <c r="H36" i="3"/>
  <c r="G36" i="3"/>
  <c r="F36" i="3"/>
  <c r="E36" i="3"/>
  <c r="N35" i="3"/>
  <c r="M35" i="3"/>
  <c r="L35" i="3"/>
  <c r="K35" i="3"/>
  <c r="J35" i="3"/>
  <c r="I35" i="3"/>
  <c r="H35" i="3"/>
  <c r="G35" i="3"/>
  <c r="F35" i="3"/>
  <c r="E35" i="3"/>
  <c r="N34" i="3"/>
  <c r="M34" i="3"/>
  <c r="L34" i="3"/>
  <c r="L49" i="3" s="1"/>
  <c r="K34" i="3"/>
  <c r="K49" i="3" s="1"/>
  <c r="J34" i="3"/>
  <c r="I34" i="3"/>
  <c r="H34" i="3"/>
  <c r="H49" i="3" s="1"/>
  <c r="G34" i="3"/>
  <c r="G49" i="3" s="1"/>
  <c r="F34" i="3"/>
  <c r="E34" i="3"/>
  <c r="N30" i="3"/>
  <c r="M30" i="3"/>
  <c r="L30" i="3"/>
  <c r="K30" i="3"/>
  <c r="J30" i="3"/>
  <c r="I30" i="3"/>
  <c r="H30" i="3"/>
  <c r="G30" i="3"/>
  <c r="F30" i="3"/>
  <c r="E30" i="3"/>
  <c r="N29" i="3"/>
  <c r="M29" i="3"/>
  <c r="L29" i="3"/>
  <c r="K29" i="3"/>
  <c r="J29" i="3"/>
  <c r="I29" i="3"/>
  <c r="H29" i="3"/>
  <c r="G29" i="3"/>
  <c r="F29" i="3"/>
  <c r="E29" i="3"/>
  <c r="N28" i="3"/>
  <c r="M28" i="3"/>
  <c r="L28" i="3"/>
  <c r="K28" i="3"/>
  <c r="J28" i="3"/>
  <c r="I28" i="3"/>
  <c r="H28" i="3"/>
  <c r="G28" i="3"/>
  <c r="F28" i="3"/>
  <c r="E28" i="3"/>
  <c r="N27" i="3"/>
  <c r="M27" i="3"/>
  <c r="L27" i="3"/>
  <c r="K27" i="3"/>
  <c r="J27" i="3"/>
  <c r="I27" i="3"/>
  <c r="H27" i="3"/>
  <c r="G27" i="3"/>
  <c r="F27" i="3"/>
  <c r="E27" i="3"/>
  <c r="N26" i="3"/>
  <c r="N43" i="3" s="1"/>
  <c r="M26" i="3"/>
  <c r="M43" i="3" s="1"/>
  <c r="L26" i="3"/>
  <c r="L43" i="3" s="1"/>
  <c r="K26" i="3"/>
  <c r="K43" i="3" s="1"/>
  <c r="J26" i="3"/>
  <c r="J43" i="3" s="1"/>
  <c r="I26" i="3"/>
  <c r="I43" i="3" s="1"/>
  <c r="H26" i="3"/>
  <c r="H43" i="3" s="1"/>
  <c r="G26" i="3"/>
  <c r="G43" i="3" s="1"/>
  <c r="F26" i="3"/>
  <c r="F43" i="3" s="1"/>
  <c r="E26" i="3"/>
  <c r="E43" i="3" s="1"/>
  <c r="N22" i="3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N20" i="3"/>
  <c r="M20" i="3"/>
  <c r="L20" i="3"/>
  <c r="K20" i="3"/>
  <c r="J20" i="3"/>
  <c r="I20" i="3"/>
  <c r="H20" i="3"/>
  <c r="G20" i="3"/>
  <c r="F20" i="3"/>
  <c r="E20" i="3"/>
  <c r="N19" i="3"/>
  <c r="M19" i="3"/>
  <c r="L19" i="3"/>
  <c r="K19" i="3"/>
  <c r="J19" i="3"/>
  <c r="I19" i="3"/>
  <c r="H19" i="3"/>
  <c r="G19" i="3"/>
  <c r="F19" i="3"/>
  <c r="E19" i="3"/>
  <c r="N18" i="3"/>
  <c r="M18" i="3"/>
  <c r="L18" i="3"/>
  <c r="K18" i="3"/>
  <c r="J18" i="3"/>
  <c r="I18" i="3"/>
  <c r="H18" i="3"/>
  <c r="G18" i="3"/>
  <c r="F18" i="3"/>
  <c r="E18" i="3"/>
  <c r="N17" i="3"/>
  <c r="M17" i="3"/>
  <c r="L17" i="3"/>
  <c r="K17" i="3"/>
  <c r="J17" i="3"/>
  <c r="I17" i="3"/>
  <c r="H17" i="3"/>
  <c r="G17" i="3"/>
  <c r="F17" i="3"/>
  <c r="E17" i="3"/>
  <c r="N16" i="3"/>
  <c r="M16" i="3"/>
  <c r="L16" i="3"/>
  <c r="K16" i="3"/>
  <c r="J16" i="3"/>
  <c r="I16" i="3"/>
  <c r="H16" i="3"/>
  <c r="G16" i="3"/>
  <c r="F16" i="3"/>
  <c r="E16" i="3"/>
  <c r="N15" i="3"/>
  <c r="M15" i="3"/>
  <c r="L15" i="3"/>
  <c r="K15" i="3"/>
  <c r="J15" i="3"/>
  <c r="I15" i="3"/>
  <c r="H15" i="3"/>
  <c r="G15" i="3"/>
  <c r="F15" i="3"/>
  <c r="E15" i="3"/>
  <c r="N14" i="3"/>
  <c r="N42" i="3" s="1"/>
  <c r="M14" i="3"/>
  <c r="M42" i="3" s="1"/>
  <c r="L14" i="3"/>
  <c r="L42" i="3" s="1"/>
  <c r="K14" i="3"/>
  <c r="K31" i="3" s="1"/>
  <c r="J14" i="3"/>
  <c r="J42" i="3" s="1"/>
  <c r="I14" i="3"/>
  <c r="I42" i="3" s="1"/>
  <c r="H14" i="3"/>
  <c r="H42" i="3" s="1"/>
  <c r="G14" i="3"/>
  <c r="G42" i="3" s="1"/>
  <c r="F14" i="3"/>
  <c r="F42" i="3" s="1"/>
  <c r="E14" i="3"/>
  <c r="E42" i="3" s="1"/>
  <c r="N13" i="3"/>
  <c r="M13" i="3"/>
  <c r="L13" i="3"/>
  <c r="K13" i="3"/>
  <c r="J13" i="3"/>
  <c r="I13" i="3"/>
  <c r="H13" i="3"/>
  <c r="G13" i="3"/>
  <c r="F13" i="3"/>
  <c r="E13" i="3"/>
  <c r="N12" i="3"/>
  <c r="M12" i="3"/>
  <c r="L12" i="3"/>
  <c r="K12" i="3"/>
  <c r="J12" i="3"/>
  <c r="I12" i="3"/>
  <c r="H12" i="3"/>
  <c r="G12" i="3"/>
  <c r="F12" i="3"/>
  <c r="E12" i="3"/>
  <c r="N11" i="3"/>
  <c r="M11" i="3"/>
  <c r="L11" i="3"/>
  <c r="K11" i="3"/>
  <c r="J11" i="3"/>
  <c r="I11" i="3"/>
  <c r="H11" i="3"/>
  <c r="G11" i="3"/>
  <c r="F11" i="3"/>
  <c r="E11" i="3"/>
  <c r="N10" i="3"/>
  <c r="M10" i="3"/>
  <c r="L10" i="3"/>
  <c r="K10" i="3"/>
  <c r="J10" i="3"/>
  <c r="I10" i="3"/>
  <c r="H10" i="3"/>
  <c r="G10" i="3"/>
  <c r="F10" i="3"/>
  <c r="E10" i="3"/>
  <c r="N9" i="3"/>
  <c r="N24" i="3" s="1"/>
  <c r="M9" i="3"/>
  <c r="M32" i="3" s="1"/>
  <c r="M45" i="3" s="1"/>
  <c r="L9" i="3"/>
  <c r="L32" i="3" s="1"/>
  <c r="L45" i="3" s="1"/>
  <c r="K9" i="3"/>
  <c r="K32" i="3" s="1"/>
  <c r="K45" i="3" s="1"/>
  <c r="J9" i="3"/>
  <c r="J24" i="3" s="1"/>
  <c r="I9" i="3"/>
  <c r="I23" i="3" s="1"/>
  <c r="H9" i="3"/>
  <c r="H32" i="3" s="1"/>
  <c r="H45" i="3" s="1"/>
  <c r="G9" i="3"/>
  <c r="G32" i="3" s="1"/>
  <c r="G45" i="3" s="1"/>
  <c r="F9" i="3"/>
  <c r="F24" i="3" s="1"/>
  <c r="E9" i="3"/>
  <c r="E24" i="3" s="1"/>
  <c r="I49" i="3" l="1"/>
  <c r="M49" i="3"/>
  <c r="F49" i="3"/>
  <c r="G24" i="3"/>
  <c r="G31" i="3"/>
  <c r="I32" i="3"/>
  <c r="I45" i="3" s="1"/>
  <c r="F23" i="3"/>
  <c r="J23" i="3"/>
  <c r="N23" i="3"/>
  <c r="H24" i="3"/>
  <c r="L24" i="3"/>
  <c r="H31" i="3"/>
  <c r="L31" i="3"/>
  <c r="F32" i="3"/>
  <c r="F45" i="3" s="1"/>
  <c r="J32" i="3"/>
  <c r="J45" i="3" s="1"/>
  <c r="N32" i="3"/>
  <c r="N45" i="3" s="1"/>
  <c r="E23" i="3"/>
  <c r="M23" i="3"/>
  <c r="E32" i="3"/>
  <c r="E45" i="3" s="1"/>
  <c r="K42" i="3"/>
  <c r="G23" i="3"/>
  <c r="K23" i="3"/>
  <c r="I24" i="3"/>
  <c r="M24" i="3"/>
  <c r="E31" i="3"/>
  <c r="I31" i="3"/>
  <c r="M31" i="3"/>
  <c r="K24" i="3"/>
  <c r="H23" i="3"/>
  <c r="L23" i="3"/>
  <c r="F31" i="3"/>
  <c r="J31" i="3"/>
  <c r="N31" i="3"/>
  <c r="N49" i="3" l="1"/>
  <c r="J49" i="3"/>
  <c r="E49" i="3"/>
  <c r="E2" i="7" l="1"/>
  <c r="E2" i="6"/>
  <c r="E2" i="5"/>
  <c r="E2" i="3"/>
  <c r="L6" i="11" l="1"/>
  <c r="K6" i="11"/>
  <c r="F6" i="11" l="1"/>
  <c r="G6" i="11" s="1"/>
  <c r="H6" i="11" s="1"/>
  <c r="I6" i="11" s="1"/>
  <c r="J6" i="11" s="1"/>
  <c r="E2" i="11"/>
</calcChain>
</file>

<file path=xl/sharedStrings.xml><?xml version="1.0" encoding="utf-8"?>
<sst xmlns="http://schemas.openxmlformats.org/spreadsheetml/2006/main" count="1248" uniqueCount="673">
  <si>
    <t>+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</si>
  <si>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</si>
  <si>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</si>
  <si>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</si>
  <si>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</si>
  <si>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</si>
  <si>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</si>
  <si>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</si>
  <si>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</si>
  <si>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Consolidado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</si>
  <si>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</si>
  <si>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</si>
  <si>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</si>
  <si>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</si>
  <si>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</si>
  <si>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</si>
  <si>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</si>
  <si>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</si>
  <si>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</si>
  <si>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</si>
  <si>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</si>
  <si>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</si>
  <si>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</si>
  <si>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</si>
  <si>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</si>
  <si>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</si>
  <si>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</si>
  <si>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</si>
  <si>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</si>
  <si>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</si>
  <si>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</si>
  <si>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</si>
  <si>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</si>
  <si>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</si>
  <si>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</si>
  <si>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</si>
  <si>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</si>
  <si>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</si>
  <si>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</si>
  <si>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</si>
  <si>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</si>
  <si>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</si>
  <si>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</si>
  <si>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</si>
  <si>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</si>
  <si>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</si>
  <si>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</si>
  <si>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</si>
  <si>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</si>
  <si>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</si>
  <si>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</si>
  <si>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</si>
  <si>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</si>
  <si>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</si>
  <si>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</si>
  <si>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</si>
  <si>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</si>
  <si>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</si>
  <si>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</si>
  <si>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</si>
  <si>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</si>
  <si>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</si>
  <si>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</si>
  <si>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</si>
  <si>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</si>
  <si>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</si>
  <si>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</si>
  <si>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</si>
  <si>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</si>
  <si>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</si>
  <si>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</si>
  <si>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</si>
  <si>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</si>
  <si>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</si>
  <si>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</si>
  <si>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</si>
  <si>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</si>
  <si>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</si>
  <si>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</si>
  <si>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</si>
  <si>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</si>
  <si>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</si>
  <si>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</si>
  <si>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</si>
  <si>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</si>
  <si>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</si>
  <si>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</si>
  <si>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</si>
  <si>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</si>
  <si>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</si>
  <si>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</si>
  <si>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</si>
  <si>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</si>
  <si>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</si>
  <si>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</si>
  <si>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</si>
  <si>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</si>
  <si>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</si>
  <si>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</si>
  <si>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</si>
  <si>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</si>
  <si>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</si>
  <si>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</si>
  <si>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</si>
  <si>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</si>
  <si>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</si>
  <si>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</si>
  <si>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</si>
  <si>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</si>
  <si>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</si>
  <si>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</si>
  <si>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</si>
  <si>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</si>
  <si>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</si>
  <si>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</si>
  <si>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</si>
  <si>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</si>
  <si>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</si>
  <si>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</si>
  <si>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</si>
  <si>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</si>
  <si>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</si>
  <si>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</si>
  <si>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</si>
  <si>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</si>
  <si>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</si>
  <si>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</si>
  <si>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</si>
  <si>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</si>
  <si>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</si>
  <si>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</si>
  <si>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</si>
  <si>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</si>
  <si>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</si>
  <si>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</si>
  <si>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</si>
  <si>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</si>
  <si>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</si>
  <si>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</si>
  <si>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</si>
  <si>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</si>
  <si>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</si>
  <si>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</si>
  <si>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</si>
  <si>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</si>
  <si>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</si>
  <si>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</si>
  <si>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</si>
  <si>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</si>
  <si>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</si>
  <si>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</si>
  <si>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</si>
  <si>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</si>
  <si>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</si>
  <si>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</si>
  <si>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</si>
  <si>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</si>
  <si>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</si>
  <si>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</si>
  <si>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</si>
  <si>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</si>
  <si>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</si>
  <si>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</si>
  <si>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</si>
  <si>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</si>
  <si>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</si>
  <si>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</si>
  <si>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</si>
  <si>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</si>
  <si>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</si>
  <si>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</si>
  <si>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</si>
  <si>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</si>
  <si>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</si>
  <si>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</si>
  <si>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</si>
  <si>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</si>
  <si>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</si>
  <si>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</si>
  <si>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</si>
  <si>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</si>
  <si>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</si>
  <si>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</si>
  <si>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</si>
  <si>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</si>
  <si>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</si>
  <si>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</si>
  <si>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</si>
  <si>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</si>
  <si>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</si>
  <si>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Nota: La serie anual incluye los datos del consumo de capital fijo 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</si>
  <si>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</si>
  <si>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</si>
  <si>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</si>
  <si>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</si>
  <si>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</si>
  <si>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</si>
  <si>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</si>
  <si>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</si>
  <si>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</si>
  <si>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</si>
  <si>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</si>
  <si>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</si>
  <si>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</si>
  <si>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</si>
  <si>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</si>
  <si>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</si>
  <si>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</si>
  <si>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</si>
  <si>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</si>
  <si>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</si>
  <si>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</si>
  <si>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</si>
  <si>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</si>
  <si>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</si>
  <si>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</si>
  <si>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</si>
  <si>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</si>
  <si>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</si>
  <si>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</si>
  <si>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</si>
  <si>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</si>
  <si>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</si>
  <si>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</si>
  <si>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</si>
  <si>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</si>
  <si>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</si>
  <si>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</si>
  <si>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</si>
  <si>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</si>
  <si>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</si>
  <si>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</si>
  <si>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</si>
  <si>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</si>
  <si>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</si>
  <si>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</si>
  <si>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</si>
  <si>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</si>
  <si>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</si>
  <si>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</si>
  <si>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</si>
  <si>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</si>
  <si>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</si>
  <si>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</si>
  <si>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</si>
  <si>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</si>
  <si>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</si>
  <si>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</si>
  <si>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</si>
  <si>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</si>
  <si>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</si>
  <si>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</si>
  <si>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</si>
  <si>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</si>
  <si>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</si>
  <si>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</si>
  <si>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</si>
  <si>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</si>
  <si>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</si>
  <si>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</si>
  <si>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</si>
  <si>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</si>
  <si>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</si>
  <si>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</si>
  <si>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</si>
  <si>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</si>
  <si>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</si>
  <si>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</si>
  <si>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</si>
  <si>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</si>
  <si>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</si>
  <si>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</si>
  <si>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</si>
  <si>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</si>
  <si>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</si>
  <si>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</si>
  <si>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</si>
  <si>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</si>
  <si>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</si>
  <si>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</si>
  <si>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</si>
  <si>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</si>
  <si>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</si>
  <si>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</si>
  <si>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</si>
  <si>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</si>
  <si>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</si>
  <si>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</si>
  <si>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</si>
  <si>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</si>
  <si>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</si>
  <si>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Central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</si>
  <si>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</si>
  <si>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</si>
  <si>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</si>
  <si>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</si>
  <si>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</si>
  <si>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</si>
  <si>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</si>
  <si>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</si>
  <si>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</si>
  <si>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</si>
  <si>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</si>
  <si>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Central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</si>
  <si>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</si>
  <si>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</si>
  <si>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</si>
  <si>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</si>
  <si>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</si>
  <si>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</si>
  <si>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</si>
  <si>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</si>
  <si>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</si>
  <si>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</si>
  <si>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</si>
  <si>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</si>
  <si>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</si>
  <si>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</si>
  <si>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</si>
  <si>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</si>
  <si>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</si>
  <si>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</si>
  <si>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</si>
  <si>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</si>
  <si>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</si>
  <si>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</si>
  <si>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</si>
  <si>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</si>
  <si>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</si>
  <si>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</si>
  <si>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</si>
  <si>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</si>
  <si>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</si>
  <si>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</si>
  <si>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</si>
  <si>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</si>
  <si>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</si>
  <si>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</si>
  <si>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</si>
  <si>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</si>
  <si>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</si>
  <si>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</si>
  <si>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</si>
  <si>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</si>
  <si>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</si>
  <si>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</si>
  <si>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</si>
  <si>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</si>
  <si>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</si>
  <si>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</si>
  <si>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</si>
  <si>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</si>
  <si>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</si>
  <si>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</si>
  <si>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</si>
  <si>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</si>
  <si>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</si>
  <si>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</si>
  <si>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</si>
  <si>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</si>
  <si>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</si>
  <si>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</si>
  <si>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</si>
  <si>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</si>
  <si>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</si>
  <si>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</si>
  <si>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Central .................................................................................................................................................</t>
  </si>
  <si>
    <t>243</t>
  </si>
  <si>
    <t>A otras unidades del Gobierno Central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</si>
  <si>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</si>
  <si>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</si>
  <si>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</si>
  <si>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</si>
  <si>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</si>
  <si>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</si>
  <si>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</si>
  <si>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</si>
  <si>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</si>
  <si>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</si>
  <si>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</si>
  <si>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</si>
  <si>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</si>
  <si>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</si>
  <si>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</si>
  <si>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</si>
  <si>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</si>
  <si>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</si>
  <si>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</si>
  <si>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Central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</si>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</sst>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  <numFmt numFmtId="169" formatCode="_(* #,##0.00,,_);_(* \(#,##0.00,,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7.5"/>
      <color rgb="FF0000FF"/>
      <name val="Futura Lt BT"/>
      <family val="2"/>
    </font>
    <font>
      <sz val="7.5"/>
      <color rgb="FF0000FF"/>
      <name val="Futura Lt BT"/>
    </font>
    <font>
      <b/>
      <sz val="7.5"/>
      <color rgb="FF0000FF"/>
      <name val="Futura Lt BT"/>
    </font>
    <font>
      <sz val="7.5"/>
      <name val="Futura Lt BT"/>
    </font>
    <font>
      <b/>
      <sz val="7.5"/>
      <color theme="0"/>
      <name val="Futura Lt BT"/>
    </font>
    <font>
      <b/>
      <sz val="7.5"/>
      <color indexed="12"/>
      <name val="Futura Lt BT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2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3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7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9" xfId="0" applyFont="1" applyFill="1" applyBorder="1" applyAlignment="1">
      <alignment horizontal="left" indent="1"/>
    </xf>
    <xf numFmtId="0" fontId="19" fillId="3" borderId="9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0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2" xfId="0" applyNumberFormat="1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9" xfId="0" applyFont="1" applyFill="1" applyBorder="1"/>
    <xf numFmtId="0" fontId="23" fillId="2" borderId="9" xfId="0" applyFont="1" applyFill="1" applyBorder="1"/>
    <xf numFmtId="49" fontId="28" fillId="2" borderId="13" xfId="0" applyNumberFormat="1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5" xfId="0" applyNumberFormat="1" applyFont="1" applyFill="1" applyBorder="1" applyAlignment="1">
      <alignment horizontal="left"/>
    </xf>
    <xf numFmtId="0" fontId="22" fillId="2" borderId="16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2" xfId="0" applyNumberFormat="1" applyFont="1" applyFill="1" applyBorder="1" applyAlignment="1">
      <alignment horizontal="left"/>
    </xf>
    <xf numFmtId="0" fontId="24" fillId="3" borderId="9" xfId="0" applyFont="1" applyFill="1" applyBorder="1" applyAlignment="1">
      <alignment horizontal="left" indent="1"/>
    </xf>
    <xf numFmtId="0" fontId="19" fillId="3" borderId="9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6" xfId="0" applyFont="1" applyFill="1" applyBorder="1"/>
    <xf numFmtId="49" fontId="24" fillId="3" borderId="10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7" xfId="0" applyFont="1" applyFill="1" applyBorder="1"/>
    <xf numFmtId="0" fontId="19" fillId="3" borderId="18" xfId="0" applyFont="1" applyFill="1" applyBorder="1"/>
    <xf numFmtId="0" fontId="31" fillId="0" borderId="0" xfId="0" applyFont="1"/>
    <xf numFmtId="0" fontId="24" fillId="3" borderId="9" xfId="0" applyFont="1" applyFill="1" applyBorder="1"/>
    <xf numFmtId="49" fontId="24" fillId="3" borderId="15" xfId="0" applyNumberFormat="1" applyFont="1" applyFill="1" applyBorder="1" applyAlignment="1">
      <alignment horizontal="left"/>
    </xf>
    <xf numFmtId="0" fontId="24" fillId="3" borderId="16" xfId="0" applyFont="1" applyFill="1" applyBorder="1"/>
    <xf numFmtId="0" fontId="19" fillId="3" borderId="16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166" fontId="0" fillId="0" borderId="0" xfId="0" applyNumberFormat="1"/>
    <xf numFmtId="0" fontId="19" fillId="3" borderId="7" xfId="9" applyNumberFormat="1" applyFont="1" applyFill="1" applyBorder="1" applyAlignment="1" applyProtection="1">
      <alignment horizontal="center"/>
    </xf>
    <xf numFmtId="167" fontId="26" fillId="4" borderId="7" xfId="0" applyNumberFormat="1" applyFont="1" applyFill="1" applyBorder="1" applyAlignment="1" applyProtection="1">
      <alignment horizontal="right"/>
      <protection locked="0"/>
    </xf>
    <xf numFmtId="167" fontId="33" fillId="4" borderId="7" xfId="0" applyNumberFormat="1" applyFont="1" applyFill="1" applyBorder="1" applyAlignment="1">
      <alignment horizontal="right"/>
    </xf>
    <xf numFmtId="167" fontId="25" fillId="2" borderId="7" xfId="0" applyNumberFormat="1" applyFont="1" applyFill="1" applyBorder="1" applyAlignment="1" applyProtection="1">
      <alignment horizontal="right"/>
      <protection locked="0"/>
    </xf>
    <xf numFmtId="167" fontId="25" fillId="4" borderId="7" xfId="0" applyNumberFormat="1" applyFont="1" applyFill="1" applyBorder="1" applyAlignment="1" applyProtection="1">
      <alignment horizontal="right"/>
      <protection locked="0"/>
    </xf>
    <xf numFmtId="49" fontId="19" fillId="3" borderId="10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34" fillId="3" borderId="0" xfId="0" applyFont="1" applyFill="1" applyAlignment="1">
      <alignment horizontal="left"/>
    </xf>
    <xf numFmtId="0" fontId="31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36" fillId="4" borderId="0" xfId="0" applyFont="1" applyFill="1" applyAlignment="1">
      <alignment horizontal="right"/>
    </xf>
    <xf numFmtId="0" fontId="39" fillId="0" borderId="0" xfId="0" applyFont="1"/>
    <xf numFmtId="169" fontId="25" fillId="4" borderId="7" xfId="3" applyNumberFormat="1" applyFont="1" applyFill="1" applyBorder="1" applyAlignment="1" applyProtection="1">
      <alignment horizontal="right"/>
    </xf>
    <xf numFmtId="169" fontId="26" fillId="4" borderId="7" xfId="3" applyNumberFormat="1" applyFont="1" applyFill="1" applyBorder="1" applyAlignment="1" applyProtection="1">
      <alignment horizontal="right"/>
    </xf>
    <xf numFmtId="169" fontId="23" fillId="2" borderId="7" xfId="3" applyNumberFormat="1" applyFont="1" applyFill="1" applyBorder="1" applyAlignment="1" applyProtection="1">
      <alignment horizontal="right"/>
    </xf>
    <xf numFmtId="169" fontId="23" fillId="4" borderId="7" xfId="3" applyNumberFormat="1" applyFont="1" applyFill="1" applyBorder="1" applyAlignment="1" applyProtection="1">
      <alignment horizontal="right"/>
    </xf>
    <xf numFmtId="169" fontId="0" fillId="0" borderId="0" xfId="3" applyNumberFormat="1" applyFont="1" applyFill="1"/>
    <xf numFmtId="169" fontId="0" fillId="0" borderId="0" xfId="3" applyNumberFormat="1" applyFont="1"/>
    <xf numFmtId="169" fontId="45" fillId="2" borderId="7" xfId="3" applyNumberFormat="1" applyFont="1" applyFill="1" applyBorder="1" applyAlignment="1" applyProtection="1">
      <alignment horizontal="center"/>
    </xf>
    <xf numFmtId="169" fontId="42" fillId="0" borderId="7" xfId="9" applyNumberFormat="1" applyFont="1" applyFill="1" applyBorder="1" applyAlignment="1" applyProtection="1">
      <alignment horizontal="right"/>
    </xf>
    <xf numFmtId="169" fontId="23" fillId="0" borderId="7" xfId="9" applyNumberFormat="1" applyFont="1" applyFill="1" applyBorder="1" applyAlignment="1" applyProtection="1">
      <alignment horizontal="right"/>
    </xf>
    <xf numFmtId="169" fontId="43" fillId="0" borderId="7" xfId="9" applyNumberFormat="1" applyFont="1" applyFill="1" applyBorder="1" applyAlignment="1" applyProtection="1">
      <alignment horizontal="right"/>
    </xf>
    <xf numFmtId="169" fontId="41" fillId="0" borderId="7" xfId="9" applyNumberFormat="1" applyFont="1" applyFill="1" applyBorder="1" applyAlignment="1" applyProtection="1">
      <alignment horizontal="right"/>
    </xf>
    <xf numFmtId="169" fontId="26" fillId="0" borderId="7" xfId="9" applyNumberFormat="1" applyFont="1" applyFill="1" applyBorder="1" applyAlignment="1" applyProtection="1">
      <alignment horizontal="right"/>
    </xf>
    <xf numFmtId="169" fontId="41" fillId="0" borderId="7" xfId="3" applyNumberFormat="1" applyFont="1" applyFill="1" applyBorder="1" applyAlignment="1" applyProtection="1">
      <alignment horizontal="right"/>
    </xf>
    <xf numFmtId="169" fontId="26" fillId="0" borderId="7" xfId="3" applyNumberFormat="1" applyFont="1" applyFill="1" applyBorder="1" applyAlignment="1" applyProtection="1">
      <alignment horizontal="right"/>
    </xf>
    <xf numFmtId="169" fontId="23" fillId="0" borderId="7" xfId="3" applyNumberFormat="1" applyFont="1" applyFill="1" applyBorder="1" applyAlignment="1" applyProtection="1">
      <alignment horizontal="right"/>
    </xf>
    <xf numFmtId="169" fontId="44" fillId="0" borderId="7" xfId="3" applyNumberFormat="1" applyFont="1" applyFill="1" applyBorder="1" applyAlignment="1" applyProtection="1">
      <alignment horizontal="right"/>
    </xf>
    <xf numFmtId="169" fontId="25" fillId="0" borderId="7" xfId="3" applyNumberFormat="1" applyFont="1" applyFill="1" applyBorder="1" applyAlignment="1" applyProtection="1">
      <alignment horizontal="right"/>
    </xf>
    <xf numFmtId="169" fontId="19" fillId="2" borderId="7" xfId="3" applyNumberFormat="1" applyFont="1" applyFill="1" applyBorder="1" applyAlignment="1" applyProtection="1">
      <alignment horizontal="center"/>
    </xf>
    <xf numFmtId="169" fontId="46" fillId="0" borderId="7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6" fillId="4" borderId="0" xfId="0" applyNumberFormat="1" applyFont="1" applyFill="1" applyAlignment="1">
      <alignment horizontal="left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81025"/>
          <a:ext cx="12510557" cy="99133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3512963F-9277-AEF0-6CC4-AB84B278C0A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688677" y="17583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3288.47081.rartemp\EFP%20Rep.%20Dominicana%20Central%20Consolidado%20Anual.xlsx" TargetMode="External"/><Relationship Id="rId1" Type="http://schemas.openxmlformats.org/officeDocument/2006/relationships/externalLinkPath" Target="file:///C:\Users\cramirez\AppData\Local\Temp\Rar$DIa3288.47081.rartemp\EFP%20Rep.%20Dominicana%20Central%20Consolidado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  <sheetName val="Balance"/>
    </sheetNames>
    <sheetDataSet>
      <sheetData sheetId="0"/>
      <sheetData sheetId="1"/>
      <sheetData sheetId="2">
        <row r="8">
          <cell r="E8">
            <v>560271487224.79565</v>
          </cell>
          <cell r="F8">
            <v>517058486507.92297</v>
          </cell>
          <cell r="G8">
            <v>568369070814.92749</v>
          </cell>
          <cell r="H8">
            <v>643443393358.79138</v>
          </cell>
          <cell r="I8">
            <v>714387121489.20801</v>
          </cell>
          <cell r="J8">
            <v>657901402607.0769</v>
          </cell>
          <cell r="K8">
            <v>889820722165.96069</v>
          </cell>
          <cell r="L8">
            <v>1024984589805.4778</v>
          </cell>
          <cell r="M8">
            <v>1146596291860.447</v>
          </cell>
          <cell r="N8">
            <v>1300493443544.0361</v>
          </cell>
        </row>
        <row r="9">
          <cell r="E9">
            <v>413865646200.82001</v>
          </cell>
          <cell r="F9">
            <v>452864336669.72992</v>
          </cell>
          <cell r="G9">
            <v>497654936339.55005</v>
          </cell>
          <cell r="H9">
            <v>554880469050.82996</v>
          </cell>
          <cell r="I9">
            <v>610497016807.34998</v>
          </cell>
          <cell r="J9">
            <v>555377857212.18994</v>
          </cell>
          <cell r="K9">
            <v>779573829250.7699</v>
          </cell>
          <cell r="L9">
            <v>870145917661.40076</v>
          </cell>
          <cell r="M9">
            <v>977710855300.29993</v>
          </cell>
          <cell r="N9">
            <v>1087953472338.3699</v>
          </cell>
        </row>
        <row r="42">
          <cell r="E42">
            <v>10474971119.4</v>
          </cell>
          <cell r="F42">
            <v>12751005252.859999</v>
          </cell>
          <cell r="G42">
            <v>16607175807.889999</v>
          </cell>
          <cell r="H42">
            <v>20213222966.571606</v>
          </cell>
          <cell r="I42">
            <v>27344763352.16</v>
          </cell>
          <cell r="J42">
            <v>24105462803.764999</v>
          </cell>
          <cell r="K42">
            <v>29770142445.786694</v>
          </cell>
          <cell r="L42">
            <v>36873077433.870003</v>
          </cell>
          <cell r="M42">
            <v>41863342005.440002</v>
          </cell>
          <cell r="N42">
            <v>52800380520.770004</v>
          </cell>
        </row>
        <row r="52">
          <cell r="E52">
            <v>96157596263.440002</v>
          </cell>
          <cell r="F52">
            <v>1023685654.8</v>
          </cell>
          <cell r="G52">
            <v>1846245342.0299997</v>
          </cell>
          <cell r="H52">
            <v>965472989.58000004</v>
          </cell>
          <cell r="I52">
            <v>1038440718</v>
          </cell>
          <cell r="J52">
            <v>1517759607.8400002</v>
          </cell>
          <cell r="K52">
            <v>895726034.18000007</v>
          </cell>
          <cell r="L52">
            <v>1145816033.9400001</v>
          </cell>
          <cell r="M52">
            <v>972970008.25</v>
          </cell>
          <cell r="N52">
            <v>620357265.58999991</v>
          </cell>
        </row>
        <row r="62">
          <cell r="E62">
            <v>39773273641.135605</v>
          </cell>
          <cell r="F62">
            <v>50419458930.533112</v>
          </cell>
          <cell r="G62">
            <v>52260713325.457336</v>
          </cell>
          <cell r="H62">
            <v>67384228351.80983</v>
          </cell>
          <cell r="I62">
            <v>75506900611.697998</v>
          </cell>
          <cell r="J62">
            <v>76900322983.281998</v>
          </cell>
          <cell r="K62">
            <v>79581024435.223999</v>
          </cell>
          <cell r="L62">
            <v>116819778676.26703</v>
          </cell>
          <cell r="M62">
            <v>126049124546.45706</v>
          </cell>
          <cell r="N62">
            <v>159119233419.30603</v>
          </cell>
        </row>
      </sheetData>
      <sheetData sheetId="3">
        <row r="8">
          <cell r="E8">
            <v>491053773598.72137</v>
          </cell>
          <cell r="F8">
            <v>558799508545.46863</v>
          </cell>
          <cell r="G8">
            <v>621571171585.92578</v>
          </cell>
          <cell r="H8">
            <v>674631663043.50659</v>
          </cell>
          <cell r="I8">
            <v>800304697165.3031</v>
          </cell>
          <cell r="J8">
            <v>950773840855.88049</v>
          </cell>
          <cell r="K8">
            <v>942120033842.04822</v>
          </cell>
          <cell r="L8">
            <v>1129876684754.6951</v>
          </cell>
          <cell r="M8">
            <v>1222067589084.9868</v>
          </cell>
          <cell r="N8">
            <v>1383739210842.8345</v>
          </cell>
        </row>
        <row r="9">
          <cell r="E9">
            <v>186594462464.30527</v>
          </cell>
          <cell r="F9">
            <v>207306655604.93008</v>
          </cell>
          <cell r="G9">
            <v>225697687657.59796</v>
          </cell>
          <cell r="H9">
            <v>260687700645.92462</v>
          </cell>
          <cell r="I9">
            <v>277136619293.16699</v>
          </cell>
          <cell r="J9">
            <v>289253218068.40906</v>
          </cell>
          <cell r="K9">
            <v>308116961566.78766</v>
          </cell>
          <cell r="L9">
            <v>382714681308.43201</v>
          </cell>
          <cell r="M9">
            <v>419393906069.71912</v>
          </cell>
          <cell r="N9">
            <v>456661048878.02954</v>
          </cell>
        </row>
        <row r="14">
          <cell r="E14">
            <v>87800476428.601929</v>
          </cell>
          <cell r="F14">
            <v>96233347785.686493</v>
          </cell>
          <cell r="G14">
            <v>108057015886.21091</v>
          </cell>
          <cell r="H14">
            <v>116374922671.25159</v>
          </cell>
          <cell r="I14">
            <v>136668494948.99741</v>
          </cell>
          <cell r="J14">
            <v>147835804583.6828</v>
          </cell>
          <cell r="K14">
            <v>211540386735.75143</v>
          </cell>
          <cell r="L14">
            <v>190466768208.6691</v>
          </cell>
          <cell r="M14">
            <v>223394933910.93558</v>
          </cell>
          <cell r="N14">
            <v>230236932717.06238</v>
          </cell>
        </row>
        <row r="15">
          <cell r="E15">
            <v>3208092668.9148927</v>
          </cell>
          <cell r="F15">
            <v>3535584311.1032414</v>
          </cell>
          <cell r="G15">
            <v>3989232507.8377695</v>
          </cell>
          <cell r="H15">
            <v>4852799970.9829092</v>
          </cell>
          <cell r="I15">
            <v>6142152668.6300001</v>
          </cell>
          <cell r="J15">
            <v>7554607178.6400003</v>
          </cell>
          <cell r="K15">
            <v>10243946798.236105</v>
          </cell>
          <cell r="L15">
            <v>16047710702.182152</v>
          </cell>
          <cell r="M15">
            <v>12629823887.223854</v>
          </cell>
          <cell r="N15">
            <v>12510754245.097849</v>
          </cell>
        </row>
        <row r="16">
          <cell r="E16">
            <v>74255813453.772263</v>
          </cell>
          <cell r="F16">
            <v>88386764297.877228</v>
          </cell>
          <cell r="G16">
            <v>96879646071.003296</v>
          </cell>
          <cell r="H16">
            <v>109689147069.32024</v>
          </cell>
          <cell r="I16">
            <v>125323095245.68256</v>
          </cell>
          <cell r="J16">
            <v>144460832815.32755</v>
          </cell>
          <cell r="K16">
            <v>168559862098.80875</v>
          </cell>
          <cell r="L16">
            <v>178675640809.28143</v>
          </cell>
          <cell r="M16">
            <v>213931089669.66544</v>
          </cell>
          <cell r="N16">
            <v>250735180378.30536</v>
          </cell>
        </row>
        <row r="20">
          <cell r="E20">
            <v>32588434515.139999</v>
          </cell>
          <cell r="F20">
            <v>29269090982.690002</v>
          </cell>
          <cell r="G20">
            <v>26201001184.860001</v>
          </cell>
          <cell r="H20">
            <v>25643333974.270004</v>
          </cell>
          <cell r="I20">
            <v>31504561301.600002</v>
          </cell>
          <cell r="J20">
            <v>39348251756.770004</v>
          </cell>
          <cell r="K20">
            <v>66616624753.280472</v>
          </cell>
          <cell r="L20">
            <v>131387559193.10983</v>
          </cell>
          <cell r="M20">
            <v>104818406999.246</v>
          </cell>
          <cell r="N20">
            <v>137521090983.01416</v>
          </cell>
        </row>
        <row r="24">
          <cell r="E24">
            <v>17588896046.179996</v>
          </cell>
          <cell r="F24">
            <v>18141139264.720009</v>
          </cell>
          <cell r="G24">
            <v>17970610118.180008</v>
          </cell>
          <cell r="H24">
            <v>20068262226.529999</v>
          </cell>
          <cell r="I24">
            <v>19923894947.269997</v>
          </cell>
          <cell r="J24">
            <v>22112146357.549995</v>
          </cell>
          <cell r="K24">
            <v>26568440570.51001</v>
          </cell>
          <cell r="L24">
            <v>27609545921.670017</v>
          </cell>
          <cell r="M24">
            <v>26885508573.049973</v>
          </cell>
          <cell r="N24">
            <v>27037975737.099983</v>
          </cell>
        </row>
        <row r="34">
          <cell r="E34">
            <v>42829972353.489998</v>
          </cell>
          <cell r="F34">
            <v>44364969372.12999</v>
          </cell>
          <cell r="G34">
            <v>49651868999.520004</v>
          </cell>
          <cell r="H34">
            <v>54416815039.097115</v>
          </cell>
          <cell r="I34">
            <v>58855586041.610001</v>
          </cell>
          <cell r="J34">
            <v>187439567386.33002</v>
          </cell>
          <cell r="K34">
            <v>92743147347.319992</v>
          </cell>
          <cell r="L34">
            <v>106386478009.75</v>
          </cell>
          <cell r="M34">
            <v>123820212302.29999</v>
          </cell>
          <cell r="N34">
            <v>137796625834.14999</v>
          </cell>
        </row>
        <row r="38">
          <cell r="E38">
            <v>46187625668.317032</v>
          </cell>
          <cell r="F38">
            <v>71561956926.331589</v>
          </cell>
          <cell r="G38">
            <v>93124109160.715851</v>
          </cell>
          <cell r="H38">
            <v>82898681446.130005</v>
          </cell>
          <cell r="I38">
            <v>144750292718.34607</v>
          </cell>
          <cell r="J38">
            <v>112769412709.17101</v>
          </cell>
          <cell r="K38">
            <v>57730663971.353867</v>
          </cell>
          <cell r="L38">
            <v>96588300601.600449</v>
          </cell>
          <cell r="M38">
            <v>97193707672.846939</v>
          </cell>
          <cell r="N38">
            <v>131239602070.07516</v>
          </cell>
        </row>
      </sheetData>
      <sheetData sheetId="4">
        <row r="9">
          <cell r="E9">
            <v>70587517284.468719</v>
          </cell>
          <cell r="F9">
            <v>60094128166.936363</v>
          </cell>
          <cell r="G9">
            <v>72090579158.876099</v>
          </cell>
          <cell r="H9">
            <v>71072585038.601593</v>
          </cell>
          <cell r="I9">
            <v>75296077579.499008</v>
          </cell>
          <cell r="J9">
            <v>77322275347.335999</v>
          </cell>
          <cell r="K9">
            <v>77378295102.589508</v>
          </cell>
          <cell r="L9">
            <v>97114220427.941513</v>
          </cell>
          <cell r="M9">
            <v>145261746859.98334</v>
          </cell>
          <cell r="N9">
            <v>135687910845.8033</v>
          </cell>
        </row>
        <row r="10">
          <cell r="E10">
            <v>68781458614.648712</v>
          </cell>
          <cell r="F10">
            <v>58187270833.076363</v>
          </cell>
          <cell r="G10">
            <v>68917306308.976105</v>
          </cell>
          <cell r="H10">
            <v>69013758506.441605</v>
          </cell>
          <cell r="I10">
            <v>73211460423.389008</v>
          </cell>
          <cell r="J10">
            <v>75242529233.576004</v>
          </cell>
          <cell r="K10">
            <v>75916598950.819504</v>
          </cell>
          <cell r="L10">
            <v>92697181415.831512</v>
          </cell>
          <cell r="M10">
            <v>140584191240.96335</v>
          </cell>
          <cell r="N10">
            <v>133813816926.56329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8594728.6899999995</v>
          </cell>
          <cell r="F16">
            <v>29450020.009999998</v>
          </cell>
          <cell r="G16">
            <v>9661188.1099999994</v>
          </cell>
          <cell r="H16">
            <v>9445174.0899999999</v>
          </cell>
          <cell r="I16">
            <v>4673477.32</v>
          </cell>
          <cell r="J16">
            <v>905790.00000000012</v>
          </cell>
          <cell r="K16">
            <v>6170329.7999999998</v>
          </cell>
          <cell r="L16">
            <v>22267166.469999999</v>
          </cell>
          <cell r="M16">
            <v>16403791.529999999</v>
          </cell>
          <cell r="N16">
            <v>68652289.209999993</v>
          </cell>
        </row>
        <row r="17">
          <cell r="E17">
            <v>1797463941.1299996</v>
          </cell>
          <cell r="F17">
            <v>1877407313.8499999</v>
          </cell>
          <cell r="G17">
            <v>3163611661.79</v>
          </cell>
          <cell r="H17">
            <v>2049381358.0699997</v>
          </cell>
          <cell r="I17">
            <v>2079943678.79</v>
          </cell>
          <cell r="J17">
            <v>2078840323.76</v>
          </cell>
          <cell r="K17">
            <v>1455525821.9699998</v>
          </cell>
          <cell r="L17">
            <v>4394771845.6399994</v>
          </cell>
          <cell r="M17">
            <v>4661151827.4900007</v>
          </cell>
          <cell r="N17">
            <v>1805441630.03</v>
          </cell>
        </row>
        <row r="22">
          <cell r="E22">
            <v>-1819227715.4449956</v>
          </cell>
          <cell r="F22">
            <v>13343690278.561003</v>
          </cell>
          <cell r="G22">
            <v>14110662405.035002</v>
          </cell>
          <cell r="H22">
            <v>39341383516.469994</v>
          </cell>
          <cell r="I22">
            <v>29190619932.690002</v>
          </cell>
          <cell r="J22">
            <v>133296083754.12997</v>
          </cell>
          <cell r="K22">
            <v>47341899153.870003</v>
          </cell>
          <cell r="L22">
            <v>23780682328.620033</v>
          </cell>
          <cell r="M22">
            <v>-14318451054.55089</v>
          </cell>
          <cell r="N22">
            <v>-14915494722.100014</v>
          </cell>
        </row>
        <row r="31">
          <cell r="E31">
            <v>-2047022741.2149956</v>
          </cell>
          <cell r="F31">
            <v>12953486435.611002</v>
          </cell>
          <cell r="G31">
            <v>12102255249.925001</v>
          </cell>
          <cell r="H31">
            <v>37838762969.969994</v>
          </cell>
          <cell r="I31">
            <v>27832652418.270004</v>
          </cell>
          <cell r="J31">
            <v>132573157323.99997</v>
          </cell>
          <cell r="K31">
            <v>46766122874.380005</v>
          </cell>
          <cell r="L31">
            <v>21006448451.520035</v>
          </cell>
          <cell r="M31">
            <v>-17327049626.47089</v>
          </cell>
          <cell r="N31">
            <v>-18151938656.740013</v>
          </cell>
        </row>
        <row r="33">
          <cell r="E33">
            <v>-3752905895.9599957</v>
          </cell>
          <cell r="F33">
            <v>8106045583.6600018</v>
          </cell>
          <cell r="G33">
            <v>8261706233.3200016</v>
          </cell>
          <cell r="H33">
            <v>32253628369.229996</v>
          </cell>
          <cell r="I33">
            <v>15863447025.79001</v>
          </cell>
          <cell r="J33">
            <v>123049157331.99997</v>
          </cell>
          <cell r="K33">
            <v>23974457496.480007</v>
          </cell>
          <cell r="L33">
            <v>13818165118.550034</v>
          </cell>
          <cell r="M33">
            <v>-23682385111.260895</v>
          </cell>
          <cell r="N33">
            <v>-25827831614.440014</v>
          </cell>
        </row>
        <row r="40">
          <cell r="E40">
            <v>227795025.77000001</v>
          </cell>
          <cell r="F40">
            <v>390203842.95000005</v>
          </cell>
          <cell r="G40">
            <v>2008407155.1100001</v>
          </cell>
          <cell r="H40">
            <v>1502620546.5</v>
          </cell>
          <cell r="I40">
            <v>1357967514.4200001</v>
          </cell>
          <cell r="J40">
            <v>722926430.13</v>
          </cell>
          <cell r="K40">
            <v>575776279.49000001</v>
          </cell>
          <cell r="L40">
            <v>2774233877.0999999</v>
          </cell>
          <cell r="M40">
            <v>3008598571.9200001</v>
          </cell>
          <cell r="N40">
            <v>3236443934.6399999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9">
          <cell r="E49">
            <v>-4949198616.7406006</v>
          </cell>
          <cell r="F49">
            <v>110843811542.03519</v>
          </cell>
          <cell r="G49">
            <v>135315448037.60294</v>
          </cell>
          <cell r="H49">
            <v>129630238247.08003</v>
          </cell>
          <cell r="I49">
            <v>186463888670.88678</v>
          </cell>
          <cell r="J49">
            <v>494457661684.02405</v>
          </cell>
          <cell r="K49">
            <v>195450897798.40341</v>
          </cell>
          <cell r="L49">
            <v>219289557510.01172</v>
          </cell>
          <cell r="M49">
            <v>210052490059.81226</v>
          </cell>
          <cell r="N49">
            <v>208082532446.60995</v>
          </cell>
        </row>
        <row r="63">
          <cell r="E63">
            <v>-1454480071.2262268</v>
          </cell>
          <cell r="F63">
            <v>46893689848.249176</v>
          </cell>
          <cell r="G63">
            <v>82439208653.502136</v>
          </cell>
          <cell r="H63">
            <v>-3397091782.3413544</v>
          </cell>
          <cell r="I63">
            <v>91311870607.805298</v>
          </cell>
          <cell r="J63">
            <v>80739738475.477692</v>
          </cell>
          <cell r="K63">
            <v>40349053283.009575</v>
          </cell>
          <cell r="L63">
            <v>49058456607.481255</v>
          </cell>
          <cell r="M63">
            <v>65571075320.844299</v>
          </cell>
          <cell r="N63">
            <v>82231917454.176086</v>
          </cell>
        </row>
        <row r="71">
          <cell r="E71">
            <v>-3494718545.5143738</v>
          </cell>
          <cell r="F71">
            <v>63950121693.786003</v>
          </cell>
          <cell r="G71">
            <v>52876239384.100792</v>
          </cell>
          <cell r="H71">
            <v>133027330029.42139</v>
          </cell>
          <cell r="I71">
            <v>95152018063.081482</v>
          </cell>
          <cell r="J71">
            <v>413717923208.54639</v>
          </cell>
          <cell r="K71">
            <v>155101844515.39383</v>
          </cell>
          <cell r="L71">
            <v>170231100902.53046</v>
          </cell>
          <cell r="M71">
            <v>144481414738.96796</v>
          </cell>
          <cell r="N71">
            <v>125850614992.43387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A1:Q134"/>
  <sheetViews>
    <sheetView showGridLines="0" tabSelected="1" topLeftCell="A19" zoomScale="90" zoomScaleNormal="90" workbookViewId="0">
      <selection activeCell="L28" sqref="L2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1" spans="1:17">
      <c r="A1" t="s">
        <v>0</v>
      </c>
    </row>
    <row r="2" spans="1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1:17">
      <c r="B3" s="5"/>
      <c r="Q3" s="5"/>
    </row>
    <row r="4" spans="1:17">
      <c r="B4" s="5"/>
      <c r="Q4" s="5"/>
    </row>
    <row r="5" spans="1:17">
      <c r="B5" s="5"/>
      <c r="Q5" s="5"/>
    </row>
    <row r="6" spans="1:17">
      <c r="B6" s="5"/>
      <c r="Q6" s="5"/>
    </row>
    <row r="7" spans="1:17">
      <c r="B7" s="5"/>
      <c r="Q7" s="5"/>
    </row>
    <row r="8" spans="1:17">
      <c r="B8" s="5"/>
      <c r="Q8" s="5"/>
    </row>
    <row r="9" spans="1:17">
      <c r="B9" s="5"/>
      <c r="Q9" s="5"/>
    </row>
    <row r="10" spans="1:17">
      <c r="B10" s="5"/>
      <c r="Q10" s="5"/>
    </row>
    <row r="11" spans="1:17">
      <c r="B11" s="5"/>
      <c r="Q11" s="5"/>
    </row>
    <row r="12" spans="1:17">
      <c r="B12" s="5"/>
      <c r="Q12" s="5"/>
    </row>
    <row r="13" spans="1:17">
      <c r="B13" s="5"/>
      <c r="Q13" s="5"/>
    </row>
    <row r="14" spans="1:17">
      <c r="B14" s="5"/>
      <c r="Q14" s="5"/>
    </row>
    <row r="15" spans="1:17">
      <c r="B15" s="5"/>
      <c r="Q15" s="5"/>
    </row>
    <row r="16" spans="1:17">
      <c r="B16" s="5"/>
      <c r="Q16" s="5"/>
    </row>
    <row r="17" spans="2:17" ht="30.75">
      <c r="B17" s="5"/>
      <c r="C17" s="116" t="s">
        <v>1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5"/>
    </row>
    <row r="18" spans="2:17" ht="30.75">
      <c r="B18" s="5"/>
      <c r="C18" s="116" t="s">
        <v>2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5"/>
    </row>
    <row r="19" spans="2:17" ht="30.75">
      <c r="B19" s="5"/>
      <c r="C19" s="117" t="s">
        <v>3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4</v>
      </c>
      <c r="G21" s="7"/>
      <c r="H21" s="7"/>
      <c r="I21" s="7"/>
      <c r="J21" s="7"/>
      <c r="K21" s="8"/>
      <c r="L21" s="8"/>
    </row>
    <row r="22" spans="2:17" ht="26.25">
      <c r="F22" s="6" t="s">
        <v>5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6.25">
      <c r="F24" s="9" t="s">
        <v>6</v>
      </c>
      <c r="G24" s="96" t="s">
        <v>7</v>
      </c>
      <c r="H24" s="7"/>
      <c r="I24" s="7"/>
      <c r="J24" s="7"/>
      <c r="K24" s="8"/>
      <c r="L24" s="8"/>
    </row>
    <row r="25" spans="2:17" ht="23.25">
      <c r="F25" s="9" t="s">
        <v>8</v>
      </c>
      <c r="G25" s="7"/>
      <c r="H25" s="7" t="s">
        <v>9</v>
      </c>
      <c r="I25" s="7"/>
      <c r="J25" s="7"/>
      <c r="K25" s="8"/>
      <c r="L25" s="8"/>
    </row>
    <row r="26" spans="2:17" ht="23.25">
      <c r="F26" s="9" t="s">
        <v>10</v>
      </c>
      <c r="G26" s="7"/>
      <c r="H26" s="7" t="s">
        <v>11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12</v>
      </c>
      <c r="G28" s="7"/>
      <c r="H28" s="7"/>
      <c r="I28" s="7"/>
      <c r="J28" s="7"/>
      <c r="K28" s="8"/>
      <c r="L28" s="8"/>
    </row>
    <row r="29" spans="2:17" ht="18">
      <c r="G29" s="118" t="s">
        <v>13</v>
      </c>
      <c r="H29" s="118"/>
      <c r="I29" s="8"/>
      <c r="J29" s="8"/>
      <c r="K29" s="8"/>
      <c r="L29" s="8"/>
    </row>
    <row r="30" spans="2:17" ht="18">
      <c r="G30" s="10" t="s">
        <v>14</v>
      </c>
      <c r="H30" s="10"/>
      <c r="I30" s="10"/>
      <c r="J30" s="10"/>
      <c r="K30" s="11"/>
      <c r="L30" s="8"/>
    </row>
    <row r="31" spans="2:17" ht="18">
      <c r="G31" s="10" t="s">
        <v>15</v>
      </c>
      <c r="H31" s="10"/>
      <c r="I31" s="10"/>
      <c r="J31" s="10"/>
      <c r="K31" s="11"/>
      <c r="L31" s="8"/>
    </row>
    <row r="32" spans="2:17" ht="18">
      <c r="G32" s="10" t="s">
        <v>16</v>
      </c>
      <c r="H32" s="10"/>
      <c r="I32" s="10"/>
      <c r="J32" s="10"/>
      <c r="K32" s="11"/>
      <c r="L32" s="8"/>
    </row>
    <row r="33" spans="6:13" ht="18">
      <c r="G33" s="10" t="s">
        <v>17</v>
      </c>
      <c r="H33" s="10"/>
      <c r="I33" s="10"/>
      <c r="J33" s="10"/>
      <c r="K33" s="10"/>
      <c r="L33" s="10"/>
      <c r="M33" s="10"/>
    </row>
    <row r="34" spans="6:13" ht="18">
      <c r="G34" s="10" t="s">
        <v>18</v>
      </c>
      <c r="H34" s="10"/>
      <c r="I34" s="10"/>
      <c r="J34" s="10"/>
      <c r="K34" s="10"/>
      <c r="L34" s="10"/>
      <c r="M34" s="10"/>
    </row>
    <row r="35" spans="6:13" ht="18">
      <c r="G35" s="10" t="s">
        <v>19</v>
      </c>
      <c r="H35" s="10"/>
      <c r="I35" s="10"/>
      <c r="J35" s="10"/>
      <c r="K35" s="10"/>
      <c r="L35" s="10"/>
      <c r="M35" s="10"/>
    </row>
    <row r="36" spans="6:13" ht="18">
      <c r="G36" s="10" t="s">
        <v>20</v>
      </c>
      <c r="H36" s="10"/>
      <c r="I36" s="10"/>
      <c r="J36" s="10"/>
      <c r="K36" s="10"/>
      <c r="L36" s="10"/>
      <c r="M36" s="10"/>
    </row>
    <row r="37" spans="6:13" ht="18">
      <c r="G37" s="10" t="s">
        <v>21</v>
      </c>
      <c r="H37" s="10"/>
      <c r="I37" s="10"/>
      <c r="J37" s="10"/>
      <c r="K37" s="10"/>
      <c r="L37" s="10"/>
      <c r="M37" s="10"/>
    </row>
    <row r="38" spans="6:13" ht="18">
      <c r="G38" s="10" t="s">
        <v>22</v>
      </c>
      <c r="H38" s="10"/>
      <c r="I38" s="10"/>
      <c r="J38" s="10"/>
      <c r="K38" s="10"/>
      <c r="L38" s="10"/>
      <c r="M38" s="10"/>
    </row>
    <row r="39" spans="6:13" ht="18">
      <c r="G39" s="10" t="s">
        <v>23</v>
      </c>
      <c r="H39" s="10"/>
      <c r="I39" s="10"/>
      <c r="J39" s="10"/>
      <c r="K39" s="10"/>
      <c r="L39" s="10"/>
      <c r="M39" s="10"/>
    </row>
    <row r="40" spans="6:13" ht="18">
      <c r="G40" s="10" t="s">
        <v>24</v>
      </c>
      <c r="H40" s="10"/>
      <c r="I40" s="10"/>
      <c r="J40" s="10"/>
      <c r="K40" s="10"/>
      <c r="L40" s="10"/>
      <c r="M40" s="10"/>
    </row>
    <row r="41" spans="6:13" ht="18">
      <c r="G41" s="10" t="s">
        <v>25</v>
      </c>
      <c r="H41" s="10"/>
      <c r="I41" s="10"/>
      <c r="J41" s="10"/>
      <c r="K41" s="10"/>
      <c r="L41" s="10"/>
      <c r="M41" s="10"/>
    </row>
    <row r="42" spans="6:13" ht="18">
      <c r="G42" s="10" t="s">
        <v>26</v>
      </c>
      <c r="H42" s="10"/>
      <c r="I42" s="10"/>
      <c r="J42" s="10"/>
      <c r="K42" s="10"/>
      <c r="L42" s="10"/>
      <c r="M42" s="10"/>
    </row>
    <row r="43" spans="6:13" ht="18">
      <c r="G43" s="10" t="s">
        <v>27</v>
      </c>
      <c r="H43" s="10"/>
      <c r="I43" s="10"/>
      <c r="J43" s="10"/>
      <c r="K43" s="10"/>
      <c r="L43" s="10"/>
      <c r="M43" s="10"/>
    </row>
    <row r="44" spans="6:13" ht="18">
      <c r="G44" s="10" t="s">
        <v>28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19" t="s">
        <v>29</v>
      </c>
      <c r="G46" s="119"/>
      <c r="H46" s="119"/>
      <c r="I46" s="119"/>
      <c r="J46" s="119"/>
      <c r="K46" s="119"/>
      <c r="L46" s="119"/>
    </row>
    <row r="47" spans="6:13" ht="25.7" customHeight="1">
      <c r="F47" s="120"/>
      <c r="G47" s="120"/>
      <c r="H47" s="120"/>
      <c r="I47" s="120"/>
      <c r="J47" s="120"/>
      <c r="K47" s="120"/>
      <c r="L47" s="120"/>
    </row>
    <row r="48" spans="6:13" ht="33" customHeight="1">
      <c r="F48" s="120"/>
      <c r="G48" s="120"/>
      <c r="H48" s="120"/>
      <c r="I48" s="120"/>
      <c r="J48" s="120"/>
      <c r="K48" s="120"/>
      <c r="L48" s="120"/>
    </row>
    <row r="89" spans="11:12">
      <c r="K89" t="s">
        <v>30</v>
      </c>
      <c r="L89" t="s">
        <v>31</v>
      </c>
    </row>
    <row r="90" spans="11:12">
      <c r="K90" t="s">
        <v>32</v>
      </c>
      <c r="L90" t="s">
        <v>33</v>
      </c>
    </row>
    <row r="91" spans="11:12">
      <c r="K91" t="s">
        <v>34</v>
      </c>
      <c r="L91" t="s">
        <v>35</v>
      </c>
    </row>
    <row r="92" spans="11:12">
      <c r="K92" t="s">
        <v>36</v>
      </c>
      <c r="L92" t="s">
        <v>37</v>
      </c>
    </row>
    <row r="93" spans="11:12">
      <c r="K93" t="s">
        <v>38</v>
      </c>
      <c r="L93" t="s">
        <v>39</v>
      </c>
    </row>
    <row r="94" spans="11:12">
      <c r="K94" t="s">
        <v>40</v>
      </c>
      <c r="L94" t="s">
        <v>41</v>
      </c>
    </row>
    <row r="95" spans="11:12">
      <c r="K95" t="s">
        <v>42</v>
      </c>
      <c r="L95" t="s">
        <v>43</v>
      </c>
    </row>
    <row r="96" spans="11:12">
      <c r="K96" t="s">
        <v>44</v>
      </c>
      <c r="L96" t="s">
        <v>45</v>
      </c>
    </row>
    <row r="97" spans="11:12">
      <c r="K97" t="s">
        <v>46</v>
      </c>
      <c r="L97" t="s">
        <v>47</v>
      </c>
    </row>
    <row r="98" spans="11:12">
      <c r="K98" t="s">
        <v>48</v>
      </c>
      <c r="L98" t="s">
        <v>49</v>
      </c>
    </row>
    <row r="99" spans="11:12">
      <c r="K99" t="s">
        <v>50</v>
      </c>
      <c r="L99" t="s">
        <v>51</v>
      </c>
    </row>
    <row r="100" spans="11:12">
      <c r="K100" t="s">
        <v>52</v>
      </c>
      <c r="L100" t="s">
        <v>53</v>
      </c>
    </row>
    <row r="101" spans="11:12">
      <c r="K101" t="s">
        <v>54</v>
      </c>
      <c r="L101" t="s">
        <v>55</v>
      </c>
    </row>
    <row r="102" spans="11:12">
      <c r="K102" t="s">
        <v>56</v>
      </c>
      <c r="L102" t="s">
        <v>57</v>
      </c>
    </row>
    <row r="103" spans="11:12">
      <c r="K103" t="s">
        <v>58</v>
      </c>
      <c r="L103" t="s">
        <v>59</v>
      </c>
    </row>
    <row r="104" spans="11:12">
      <c r="K104" t="s">
        <v>60</v>
      </c>
      <c r="L104" t="s">
        <v>61</v>
      </c>
    </row>
    <row r="105" spans="11:12">
      <c r="K105" t="s">
        <v>62</v>
      </c>
      <c r="L105" t="s">
        <v>63</v>
      </c>
    </row>
    <row r="106" spans="11:12">
      <c r="K106" t="s">
        <v>64</v>
      </c>
      <c r="L106" t="s">
        <v>65</v>
      </c>
    </row>
    <row r="107" spans="11:12">
      <c r="K107" t="s">
        <v>66</v>
      </c>
      <c r="L107" t="s">
        <v>67</v>
      </c>
    </row>
    <row r="108" spans="11:12">
      <c r="K108" t="s">
        <v>68</v>
      </c>
      <c r="L108" t="s">
        <v>69</v>
      </c>
    </row>
    <row r="109" spans="11:12">
      <c r="K109" t="s">
        <v>70</v>
      </c>
      <c r="L109" t="s">
        <v>71</v>
      </c>
    </row>
    <row r="110" spans="11:12">
      <c r="K110" t="s">
        <v>72</v>
      </c>
      <c r="L110" t="s">
        <v>73</v>
      </c>
    </row>
    <row r="111" spans="11:12">
      <c r="K111" t="s">
        <v>74</v>
      </c>
      <c r="L111" t="s">
        <v>75</v>
      </c>
    </row>
    <row r="112" spans="11:12">
      <c r="K112" t="s">
        <v>76</v>
      </c>
      <c r="L112" t="s">
        <v>77</v>
      </c>
    </row>
    <row r="113" spans="11:12">
      <c r="K113" t="s">
        <v>78</v>
      </c>
      <c r="L113" t="s">
        <v>79</v>
      </c>
    </row>
    <row r="114" spans="11:12">
      <c r="K114" t="s">
        <v>80</v>
      </c>
      <c r="L114" t="s">
        <v>81</v>
      </c>
    </row>
    <row r="115" spans="11:12">
      <c r="K115" t="s">
        <v>82</v>
      </c>
      <c r="L115" t="s">
        <v>83</v>
      </c>
    </row>
    <row r="116" spans="11:12">
      <c r="K116" t="s">
        <v>84</v>
      </c>
      <c r="L116" t="s">
        <v>85</v>
      </c>
    </row>
    <row r="117" spans="11:12">
      <c r="K117" t="s">
        <v>86</v>
      </c>
      <c r="L117" t="s">
        <v>87</v>
      </c>
    </row>
    <row r="118" spans="11:12">
      <c r="K118" t="s">
        <v>88</v>
      </c>
      <c r="L118" t="s">
        <v>89</v>
      </c>
    </row>
    <row r="119" spans="11:12">
      <c r="K119" t="s">
        <v>90</v>
      </c>
      <c r="L119" t="s">
        <v>91</v>
      </c>
    </row>
    <row r="120" spans="11:12">
      <c r="K120" t="s">
        <v>92</v>
      </c>
      <c r="L120" t="s">
        <v>93</v>
      </c>
    </row>
    <row r="121" spans="11:12">
      <c r="K121" t="s">
        <v>94</v>
      </c>
      <c r="L121" t="s">
        <v>95</v>
      </c>
    </row>
    <row r="122" spans="11:12">
      <c r="K122" t="s">
        <v>96</v>
      </c>
      <c r="L122" t="s">
        <v>79</v>
      </c>
    </row>
    <row r="123" spans="11:12">
      <c r="K123" t="s">
        <v>97</v>
      </c>
      <c r="L123" t="s">
        <v>81</v>
      </c>
    </row>
    <row r="124" spans="11:12">
      <c r="K124" t="s">
        <v>98</v>
      </c>
      <c r="L124" t="s">
        <v>99</v>
      </c>
    </row>
    <row r="125" spans="11:12">
      <c r="K125" t="s">
        <v>100</v>
      </c>
      <c r="L125" t="s">
        <v>101</v>
      </c>
    </row>
    <row r="126" spans="11:12">
      <c r="K126" t="s">
        <v>102</v>
      </c>
      <c r="L126" t="s">
        <v>87</v>
      </c>
    </row>
    <row r="127" spans="11:12">
      <c r="K127" t="s">
        <v>103</v>
      </c>
      <c r="L127" t="s">
        <v>104</v>
      </c>
    </row>
    <row r="128" spans="11:12">
      <c r="K128" t="s">
        <v>105</v>
      </c>
      <c r="L128" t="s">
        <v>106</v>
      </c>
    </row>
    <row r="129" spans="11:12">
      <c r="K129" t="s">
        <v>107</v>
      </c>
      <c r="L129" t="s">
        <v>108</v>
      </c>
    </row>
    <row r="130" spans="11:12">
      <c r="K130" t="s">
        <v>109</v>
      </c>
      <c r="L130" t="s">
        <v>110</v>
      </c>
    </row>
    <row r="131" spans="11:12">
      <c r="K131" t="s">
        <v>111</v>
      </c>
      <c r="L131" t="s">
        <v>112</v>
      </c>
    </row>
    <row r="132" spans="11:12">
      <c r="K132" t="s">
        <v>113</v>
      </c>
      <c r="L132" t="s">
        <v>114</v>
      </c>
    </row>
    <row r="133" spans="11:12">
      <c r="K133" t="s">
        <v>115</v>
      </c>
      <c r="L133" t="s">
        <v>116</v>
      </c>
    </row>
    <row r="134" spans="11:12">
      <c r="K134" t="s">
        <v>117</v>
      </c>
      <c r="L134" t="s">
        <v>118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52"/>
  <sheetViews>
    <sheetView showGridLines="0" zoomScaleNormal="100" workbookViewId="0">
      <pane xSplit="4" ySplit="1" topLeftCell="J27" activePane="bottomRight" state="frozen"/>
      <selection pane="topRight" activeCell="C19" sqref="C19:P19"/>
      <selection pane="bottomLeft" activeCell="C19" sqref="C19:P19"/>
      <selection pane="bottomRight" activeCell="O12" sqref="O12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14" width="16.5703125" style="49" customWidth="1"/>
  </cols>
  <sheetData>
    <row r="1" spans="2:14">
      <c r="B1" s="12" t="s">
        <v>119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120</v>
      </c>
      <c r="C2" s="14"/>
      <c r="D2" s="15"/>
      <c r="E2" s="127" t="str">
        <f>+Indice!H25</f>
        <v>Gobierno Central Consolidado</v>
      </c>
      <c r="F2" s="127"/>
      <c r="G2" s="127"/>
      <c r="H2" s="127"/>
      <c r="I2" s="127"/>
      <c r="J2" s="127"/>
      <c r="K2" s="127"/>
      <c r="L2" s="127"/>
      <c r="M2" s="127"/>
      <c r="N2" s="127"/>
    </row>
    <row r="3" spans="2:14" ht="15.75">
      <c r="B3" s="16" t="s">
        <v>121</v>
      </c>
      <c r="C3" s="17"/>
      <c r="D3" s="18"/>
      <c r="E3" s="127" t="s">
        <v>122</v>
      </c>
      <c r="F3" s="127"/>
      <c r="G3" s="127"/>
      <c r="H3" s="127"/>
      <c r="I3" s="127"/>
      <c r="J3" s="127"/>
      <c r="K3" s="127"/>
      <c r="L3" s="127"/>
      <c r="M3" s="127"/>
      <c r="N3" s="127"/>
    </row>
    <row r="4" spans="2:14" ht="15" customHeight="1">
      <c r="B4" s="19"/>
      <c r="C4" s="20"/>
      <c r="D4" s="21"/>
      <c r="E4" s="128" t="s">
        <v>123</v>
      </c>
      <c r="F4" s="128"/>
      <c r="G4" s="128"/>
      <c r="H4" s="128"/>
      <c r="I4" s="128"/>
      <c r="J4" s="128"/>
      <c r="K4" s="128"/>
      <c r="L4" s="128"/>
      <c r="M4" s="128"/>
      <c r="N4" s="128"/>
    </row>
    <row r="5" spans="2:14" ht="15" customHeight="1">
      <c r="B5" s="125" t="s">
        <v>124</v>
      </c>
      <c r="C5" s="126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ht="14.45" customHeight="1">
      <c r="B6" s="125"/>
      <c r="C6" s="126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2:14">
      <c r="B7" s="23"/>
      <c r="C7" s="24"/>
      <c r="D7" s="24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 ht="32.25" customHeight="1">
      <c r="B8" s="122" t="s">
        <v>125</v>
      </c>
      <c r="C8" s="123"/>
      <c r="D8" s="124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126</v>
      </c>
      <c r="D9" s="22" t="s">
        <v>127</v>
      </c>
      <c r="E9" s="97">
        <f>+[2]Ingreso!E8</f>
        <v>560271487224.79565</v>
      </c>
      <c r="F9" s="97">
        <f>+[2]Ingreso!F8</f>
        <v>517058486507.92297</v>
      </c>
      <c r="G9" s="97">
        <f>+[2]Ingreso!G8</f>
        <v>568369070814.92749</v>
      </c>
      <c r="H9" s="97">
        <f>+[2]Ingreso!H8</f>
        <v>643443393358.79138</v>
      </c>
      <c r="I9" s="97">
        <f>+[2]Ingreso!I8</f>
        <v>714387121489.20801</v>
      </c>
      <c r="J9" s="97">
        <f>+[2]Ingreso!J8</f>
        <v>657901402607.0769</v>
      </c>
      <c r="K9" s="97">
        <f>+[2]Ingreso!K8</f>
        <v>889820722165.96069</v>
      </c>
      <c r="L9" s="97">
        <f>+[2]Ingreso!L8</f>
        <v>1024984589805.4778</v>
      </c>
      <c r="M9" s="97">
        <f>+[2]Ingreso!M8</f>
        <v>1146596291860.447</v>
      </c>
      <c r="N9" s="97">
        <f>+[2]Ingreso!N8</f>
        <v>1300493443544.0361</v>
      </c>
    </row>
    <row r="10" spans="2:14">
      <c r="B10" s="26" t="s">
        <v>128</v>
      </c>
      <c r="C10" s="28" t="s">
        <v>129</v>
      </c>
      <c r="D10" s="22" t="s">
        <v>127</v>
      </c>
      <c r="E10" s="98">
        <f>+[2]Ingreso!E9</f>
        <v>413865646200.82001</v>
      </c>
      <c r="F10" s="98">
        <f>+[2]Ingreso!F9</f>
        <v>452864336669.72992</v>
      </c>
      <c r="G10" s="98">
        <f>+[2]Ingreso!G9</f>
        <v>497654936339.55005</v>
      </c>
      <c r="H10" s="98">
        <f>+[2]Ingreso!H9</f>
        <v>554880469050.82996</v>
      </c>
      <c r="I10" s="98">
        <f>+[2]Ingreso!I9</f>
        <v>610497016807.34998</v>
      </c>
      <c r="J10" s="98">
        <f>+[2]Ingreso!J9</f>
        <v>555377857212.18994</v>
      </c>
      <c r="K10" s="98">
        <f>+[2]Ingreso!K9</f>
        <v>779573829250.7699</v>
      </c>
      <c r="L10" s="98">
        <f>+[2]Ingreso!L9</f>
        <v>870145917661.40076</v>
      </c>
      <c r="M10" s="98">
        <f>+[2]Ingreso!M9</f>
        <v>977710855300.29993</v>
      </c>
      <c r="N10" s="98">
        <f>+[2]Ingreso!N9</f>
        <v>1087953472338.3699</v>
      </c>
    </row>
    <row r="11" spans="2:14">
      <c r="B11" s="26" t="s">
        <v>130</v>
      </c>
      <c r="C11" s="28" t="s">
        <v>131</v>
      </c>
      <c r="D11" s="22" t="s">
        <v>127</v>
      </c>
      <c r="E11" s="98">
        <f>+[2]Ingreso!E42</f>
        <v>10474971119.4</v>
      </c>
      <c r="F11" s="98">
        <f>+[2]Ingreso!F42</f>
        <v>12751005252.859999</v>
      </c>
      <c r="G11" s="98">
        <f>+[2]Ingreso!G42</f>
        <v>16607175807.889999</v>
      </c>
      <c r="H11" s="98">
        <f>+[2]Ingreso!H42</f>
        <v>20213222966.571606</v>
      </c>
      <c r="I11" s="98">
        <f>+[2]Ingreso!I42</f>
        <v>27344763352.16</v>
      </c>
      <c r="J11" s="98">
        <f>+[2]Ingreso!J42</f>
        <v>24105462803.764999</v>
      </c>
      <c r="K11" s="98">
        <f>+[2]Ingreso!K42</f>
        <v>29770142445.786694</v>
      </c>
      <c r="L11" s="98">
        <f>+[2]Ingreso!L42</f>
        <v>36873077433.870003</v>
      </c>
      <c r="M11" s="98">
        <f>+[2]Ingreso!M42</f>
        <v>41863342005.440002</v>
      </c>
      <c r="N11" s="98">
        <f>+[2]Ingreso!N42</f>
        <v>52800380520.770004</v>
      </c>
    </row>
    <row r="12" spans="2:14">
      <c r="B12" s="26" t="s">
        <v>132</v>
      </c>
      <c r="C12" s="28" t="s">
        <v>133</v>
      </c>
      <c r="D12" s="22" t="s">
        <v>127</v>
      </c>
      <c r="E12" s="98">
        <f>+[2]Ingreso!E52</f>
        <v>96157596263.440002</v>
      </c>
      <c r="F12" s="98">
        <f>+[2]Ingreso!F52</f>
        <v>1023685654.8</v>
      </c>
      <c r="G12" s="98">
        <f>+[2]Ingreso!G52</f>
        <v>1846245342.0299997</v>
      </c>
      <c r="H12" s="98">
        <f>+[2]Ingreso!H52</f>
        <v>965472989.58000004</v>
      </c>
      <c r="I12" s="98">
        <f>+[2]Ingreso!I52</f>
        <v>1038440718</v>
      </c>
      <c r="J12" s="98">
        <f>+[2]Ingreso!J52</f>
        <v>1517759607.8400002</v>
      </c>
      <c r="K12" s="98">
        <f>+[2]Ingreso!K52</f>
        <v>895726034.18000007</v>
      </c>
      <c r="L12" s="98">
        <f>+[2]Ingreso!L52</f>
        <v>1145816033.9400001</v>
      </c>
      <c r="M12" s="98">
        <f>+[2]Ingreso!M52</f>
        <v>972970008.25</v>
      </c>
      <c r="N12" s="98">
        <f>+[2]Ingreso!N52</f>
        <v>620357265.58999991</v>
      </c>
    </row>
    <row r="13" spans="2:14">
      <c r="B13" s="26" t="s">
        <v>134</v>
      </c>
      <c r="C13" s="28" t="s">
        <v>135</v>
      </c>
      <c r="D13" s="22" t="s">
        <v>127</v>
      </c>
      <c r="E13" s="98">
        <f>+[2]Ingreso!E62</f>
        <v>39773273641.135605</v>
      </c>
      <c r="F13" s="98">
        <f>+[2]Ingreso!F62</f>
        <v>50419458930.533112</v>
      </c>
      <c r="G13" s="98">
        <f>+[2]Ingreso!G62</f>
        <v>52260713325.457336</v>
      </c>
      <c r="H13" s="98">
        <f>+[2]Ingreso!H62</f>
        <v>67384228351.80983</v>
      </c>
      <c r="I13" s="98">
        <f>+[2]Ingreso!I62</f>
        <v>75506900611.697998</v>
      </c>
      <c r="J13" s="98">
        <f>+[2]Ingreso!J62</f>
        <v>76900322983.281998</v>
      </c>
      <c r="K13" s="98">
        <f>+[2]Ingreso!K62</f>
        <v>79581024435.223999</v>
      </c>
      <c r="L13" s="98">
        <f>+[2]Ingreso!L62</f>
        <v>116819778676.26703</v>
      </c>
      <c r="M13" s="98">
        <f>+[2]Ingreso!M62</f>
        <v>126049124546.45706</v>
      </c>
      <c r="N13" s="98">
        <f>+[2]Ingreso!N62</f>
        <v>159119233419.30603</v>
      </c>
    </row>
    <row r="14" spans="2:14">
      <c r="B14" s="26" t="s">
        <v>136</v>
      </c>
      <c r="C14" s="27" t="s">
        <v>137</v>
      </c>
      <c r="D14" s="22" t="s">
        <v>127</v>
      </c>
      <c r="E14" s="97">
        <f>+[2]Gasto!E8</f>
        <v>491053773598.72137</v>
      </c>
      <c r="F14" s="97">
        <f>+[2]Gasto!F8</f>
        <v>558799508545.46863</v>
      </c>
      <c r="G14" s="97">
        <f>+[2]Gasto!G8</f>
        <v>621571171585.92578</v>
      </c>
      <c r="H14" s="97">
        <f>+[2]Gasto!H8</f>
        <v>674631663043.50659</v>
      </c>
      <c r="I14" s="97">
        <f>+[2]Gasto!I8</f>
        <v>800304697165.3031</v>
      </c>
      <c r="J14" s="97">
        <f>+[2]Gasto!J8</f>
        <v>950773840855.88049</v>
      </c>
      <c r="K14" s="97">
        <f>+[2]Gasto!K8</f>
        <v>942120033842.04822</v>
      </c>
      <c r="L14" s="97">
        <f>+[2]Gasto!L8</f>
        <v>1129876684754.6951</v>
      </c>
      <c r="M14" s="97">
        <f>+[2]Gasto!M8</f>
        <v>1222067589084.9868</v>
      </c>
      <c r="N14" s="97">
        <f>+[2]Gasto!N8</f>
        <v>1383739210842.8345</v>
      </c>
    </row>
    <row r="15" spans="2:14">
      <c r="B15" s="26" t="s">
        <v>138</v>
      </c>
      <c r="C15" s="28" t="s">
        <v>139</v>
      </c>
      <c r="D15" s="22" t="s">
        <v>127</v>
      </c>
      <c r="E15" s="98">
        <f>+[2]Gasto!E9</f>
        <v>186594462464.30527</v>
      </c>
      <c r="F15" s="98">
        <f>+[2]Gasto!F9</f>
        <v>207306655604.93008</v>
      </c>
      <c r="G15" s="98">
        <f>+[2]Gasto!G9</f>
        <v>225697687657.59796</v>
      </c>
      <c r="H15" s="98">
        <f>+[2]Gasto!H9</f>
        <v>260687700645.92462</v>
      </c>
      <c r="I15" s="98">
        <f>+[2]Gasto!I9</f>
        <v>277136619293.16699</v>
      </c>
      <c r="J15" s="98">
        <f>+[2]Gasto!J9</f>
        <v>289253218068.40906</v>
      </c>
      <c r="K15" s="98">
        <f>+[2]Gasto!K9</f>
        <v>308116961566.78766</v>
      </c>
      <c r="L15" s="98">
        <f>+[2]Gasto!L9</f>
        <v>382714681308.43201</v>
      </c>
      <c r="M15" s="98">
        <f>+[2]Gasto!M9</f>
        <v>419393906069.71912</v>
      </c>
      <c r="N15" s="98">
        <f>+[2]Gasto!N9</f>
        <v>456661048878.02954</v>
      </c>
    </row>
    <row r="16" spans="2:14">
      <c r="B16" s="26" t="s">
        <v>140</v>
      </c>
      <c r="C16" s="28" t="s">
        <v>141</v>
      </c>
      <c r="D16" s="22" t="s">
        <v>127</v>
      </c>
      <c r="E16" s="98">
        <f>+[2]Gasto!E14</f>
        <v>87800476428.601929</v>
      </c>
      <c r="F16" s="98">
        <f>+[2]Gasto!F14</f>
        <v>96233347785.686493</v>
      </c>
      <c r="G16" s="98">
        <f>+[2]Gasto!G14</f>
        <v>108057015886.21091</v>
      </c>
      <c r="H16" s="98">
        <f>+[2]Gasto!H14</f>
        <v>116374922671.25159</v>
      </c>
      <c r="I16" s="98">
        <f>+[2]Gasto!I14</f>
        <v>136668494948.99741</v>
      </c>
      <c r="J16" s="98">
        <f>+[2]Gasto!J14</f>
        <v>147835804583.6828</v>
      </c>
      <c r="K16" s="98">
        <f>+[2]Gasto!K14</f>
        <v>211540386735.75143</v>
      </c>
      <c r="L16" s="98">
        <f>+[2]Gasto!L14</f>
        <v>190466768208.6691</v>
      </c>
      <c r="M16" s="98">
        <f>+[2]Gasto!M14</f>
        <v>223394933910.93558</v>
      </c>
      <c r="N16" s="98">
        <f>+[2]Gasto!N14</f>
        <v>230236932717.06238</v>
      </c>
    </row>
    <row r="17" spans="2:14">
      <c r="B17" s="26" t="s">
        <v>142</v>
      </c>
      <c r="C17" s="28" t="s">
        <v>143</v>
      </c>
      <c r="D17" s="22" t="s">
        <v>127</v>
      </c>
      <c r="E17" s="98">
        <f>+[2]Gasto!E15</f>
        <v>3208092668.9148927</v>
      </c>
      <c r="F17" s="98">
        <f>+[2]Gasto!F15</f>
        <v>3535584311.1032414</v>
      </c>
      <c r="G17" s="98">
        <f>+[2]Gasto!G15</f>
        <v>3989232507.8377695</v>
      </c>
      <c r="H17" s="98">
        <f>+[2]Gasto!H15</f>
        <v>4852799970.9829092</v>
      </c>
      <c r="I17" s="98">
        <f>+[2]Gasto!I15</f>
        <v>6142152668.6300001</v>
      </c>
      <c r="J17" s="98">
        <f>+[2]Gasto!J15</f>
        <v>7554607178.6400003</v>
      </c>
      <c r="K17" s="98">
        <f>+[2]Gasto!K15</f>
        <v>10243946798.236105</v>
      </c>
      <c r="L17" s="98">
        <f>+[2]Gasto!L15</f>
        <v>16047710702.182152</v>
      </c>
      <c r="M17" s="98">
        <f>+[2]Gasto!M15</f>
        <v>12629823887.223854</v>
      </c>
      <c r="N17" s="98">
        <f>+[2]Gasto!N15</f>
        <v>12510754245.097849</v>
      </c>
    </row>
    <row r="18" spans="2:14">
      <c r="B18" s="26" t="s">
        <v>144</v>
      </c>
      <c r="C18" s="28" t="s">
        <v>145</v>
      </c>
      <c r="D18" s="22" t="s">
        <v>127</v>
      </c>
      <c r="E18" s="98">
        <f>+[2]Gasto!E16</f>
        <v>74255813453.772263</v>
      </c>
      <c r="F18" s="98">
        <f>+[2]Gasto!F16</f>
        <v>88386764297.877228</v>
      </c>
      <c r="G18" s="98">
        <f>+[2]Gasto!G16</f>
        <v>96879646071.003296</v>
      </c>
      <c r="H18" s="98">
        <f>+[2]Gasto!H16</f>
        <v>109689147069.32024</v>
      </c>
      <c r="I18" s="98">
        <f>+[2]Gasto!I16</f>
        <v>125323095245.68256</v>
      </c>
      <c r="J18" s="98">
        <f>+[2]Gasto!J16</f>
        <v>144460832815.32755</v>
      </c>
      <c r="K18" s="98">
        <f>+[2]Gasto!K16</f>
        <v>168559862098.80875</v>
      </c>
      <c r="L18" s="98">
        <f>+[2]Gasto!L16</f>
        <v>178675640809.28143</v>
      </c>
      <c r="M18" s="98">
        <f>+[2]Gasto!M16</f>
        <v>213931089669.66544</v>
      </c>
      <c r="N18" s="98">
        <f>+[2]Gasto!N16</f>
        <v>250735180378.30536</v>
      </c>
    </row>
    <row r="19" spans="2:14">
      <c r="B19" s="26" t="s">
        <v>146</v>
      </c>
      <c r="C19" s="28" t="s">
        <v>147</v>
      </c>
      <c r="D19" s="22" t="s">
        <v>127</v>
      </c>
      <c r="E19" s="98">
        <f>+[2]Gasto!E20</f>
        <v>32588434515.139999</v>
      </c>
      <c r="F19" s="98">
        <f>+[2]Gasto!F20</f>
        <v>29269090982.690002</v>
      </c>
      <c r="G19" s="98">
        <f>+[2]Gasto!G20</f>
        <v>26201001184.860001</v>
      </c>
      <c r="H19" s="98">
        <f>+[2]Gasto!H20</f>
        <v>25643333974.270004</v>
      </c>
      <c r="I19" s="98">
        <f>+[2]Gasto!I20</f>
        <v>31504561301.600002</v>
      </c>
      <c r="J19" s="98">
        <f>+[2]Gasto!J20</f>
        <v>39348251756.770004</v>
      </c>
      <c r="K19" s="98">
        <f>+[2]Gasto!K20</f>
        <v>66616624753.280472</v>
      </c>
      <c r="L19" s="98">
        <f>+[2]Gasto!L20</f>
        <v>131387559193.10983</v>
      </c>
      <c r="M19" s="98">
        <f>+[2]Gasto!M20</f>
        <v>104818406999.246</v>
      </c>
      <c r="N19" s="98">
        <f>+[2]Gasto!N20</f>
        <v>137521090983.01416</v>
      </c>
    </row>
    <row r="20" spans="2:14">
      <c r="B20" s="26" t="s">
        <v>148</v>
      </c>
      <c r="C20" s="28" t="s">
        <v>133</v>
      </c>
      <c r="D20" s="22" t="s">
        <v>127</v>
      </c>
      <c r="E20" s="98">
        <f>+[2]Gasto!E24</f>
        <v>17588896046.179996</v>
      </c>
      <c r="F20" s="98">
        <f>+[2]Gasto!F24</f>
        <v>18141139264.720009</v>
      </c>
      <c r="G20" s="98">
        <f>+[2]Gasto!G24</f>
        <v>17970610118.180008</v>
      </c>
      <c r="H20" s="98">
        <f>+[2]Gasto!H24</f>
        <v>20068262226.529999</v>
      </c>
      <c r="I20" s="98">
        <f>+[2]Gasto!I24</f>
        <v>19923894947.269997</v>
      </c>
      <c r="J20" s="98">
        <f>+[2]Gasto!J24</f>
        <v>22112146357.549995</v>
      </c>
      <c r="K20" s="98">
        <f>+[2]Gasto!K24</f>
        <v>26568440570.51001</v>
      </c>
      <c r="L20" s="98">
        <f>+[2]Gasto!L24</f>
        <v>27609545921.670017</v>
      </c>
      <c r="M20" s="98">
        <f>+[2]Gasto!M24</f>
        <v>26885508573.049973</v>
      </c>
      <c r="N20" s="98">
        <f>+[2]Gasto!N24</f>
        <v>27037975737.099983</v>
      </c>
    </row>
    <row r="21" spans="2:14">
      <c r="B21" s="26" t="s">
        <v>149</v>
      </c>
      <c r="C21" s="28" t="s">
        <v>150</v>
      </c>
      <c r="D21" s="22" t="s">
        <v>127</v>
      </c>
      <c r="E21" s="98">
        <f>+[2]Gasto!E34</f>
        <v>42829972353.489998</v>
      </c>
      <c r="F21" s="98">
        <f>+[2]Gasto!F34</f>
        <v>44364969372.12999</v>
      </c>
      <c r="G21" s="98">
        <f>+[2]Gasto!G34</f>
        <v>49651868999.520004</v>
      </c>
      <c r="H21" s="98">
        <f>+[2]Gasto!H34</f>
        <v>54416815039.097115</v>
      </c>
      <c r="I21" s="98">
        <f>+[2]Gasto!I34</f>
        <v>58855586041.610001</v>
      </c>
      <c r="J21" s="98">
        <f>+[2]Gasto!J34</f>
        <v>187439567386.33002</v>
      </c>
      <c r="K21" s="98">
        <f>+[2]Gasto!K34</f>
        <v>92743147347.319992</v>
      </c>
      <c r="L21" s="98">
        <f>+[2]Gasto!L34</f>
        <v>106386478009.75</v>
      </c>
      <c r="M21" s="98">
        <f>+[2]Gasto!M34</f>
        <v>123820212302.29999</v>
      </c>
      <c r="N21" s="98">
        <f>+[2]Gasto!N34</f>
        <v>137796625834.14999</v>
      </c>
    </row>
    <row r="22" spans="2:14">
      <c r="B22" s="26" t="s">
        <v>151</v>
      </c>
      <c r="C22" s="29" t="s">
        <v>152</v>
      </c>
      <c r="D22" s="30" t="s">
        <v>127</v>
      </c>
      <c r="E22" s="98">
        <f>+[2]Gasto!E38</f>
        <v>46187625668.317032</v>
      </c>
      <c r="F22" s="98">
        <f>+[2]Gasto!F38</f>
        <v>71561956926.331589</v>
      </c>
      <c r="G22" s="98">
        <f>+[2]Gasto!G38</f>
        <v>93124109160.715851</v>
      </c>
      <c r="H22" s="98">
        <f>+[2]Gasto!H38</f>
        <v>82898681446.130005</v>
      </c>
      <c r="I22" s="98">
        <f>+[2]Gasto!I38</f>
        <v>144750292718.34607</v>
      </c>
      <c r="J22" s="98">
        <f>+[2]Gasto!J38</f>
        <v>112769412709.17101</v>
      </c>
      <c r="K22" s="98">
        <f>+[2]Gasto!K38</f>
        <v>57730663971.353867</v>
      </c>
      <c r="L22" s="98">
        <f>+[2]Gasto!L38</f>
        <v>96588300601.600449</v>
      </c>
      <c r="M22" s="98">
        <f>+[2]Gasto!M38</f>
        <v>97193707672.846939</v>
      </c>
      <c r="N22" s="98">
        <f>+[2]Gasto!N38</f>
        <v>131239602070.07516</v>
      </c>
    </row>
    <row r="23" spans="2:14">
      <c r="B23" s="31" t="s">
        <v>153</v>
      </c>
      <c r="C23" s="32" t="s">
        <v>154</v>
      </c>
      <c r="D23" s="33" t="s">
        <v>127</v>
      </c>
      <c r="E23" s="99">
        <f>+E9-E14+E17</f>
        <v>72425806294.989166</v>
      </c>
      <c r="F23" s="99">
        <f t="shared" ref="F23:N23" si="0">+F9-F14+F17</f>
        <v>-38205437726.442413</v>
      </c>
      <c r="G23" s="99">
        <f t="shared" si="0"/>
        <v>-49212868263.160522</v>
      </c>
      <c r="H23" s="99">
        <f t="shared" si="0"/>
        <v>-26335469713.7323</v>
      </c>
      <c r="I23" s="99">
        <f t="shared" si="0"/>
        <v>-79775423007.465088</v>
      </c>
      <c r="J23" s="99">
        <f t="shared" si="0"/>
        <v>-285317831070.16357</v>
      </c>
      <c r="K23" s="99">
        <f t="shared" si="0"/>
        <v>-42055364877.851418</v>
      </c>
      <c r="L23" s="99">
        <f t="shared" si="0"/>
        <v>-88844384247.035126</v>
      </c>
      <c r="M23" s="99">
        <f t="shared" si="0"/>
        <v>-62841473337.315941</v>
      </c>
      <c r="N23" s="99">
        <f t="shared" si="0"/>
        <v>-70735013053.700485</v>
      </c>
    </row>
    <row r="24" spans="2:14">
      <c r="B24" s="34" t="s">
        <v>155</v>
      </c>
      <c r="C24" s="35" t="s">
        <v>156</v>
      </c>
      <c r="D24" s="36" t="s">
        <v>127</v>
      </c>
      <c r="E24" s="99">
        <f>+E9-E14</f>
        <v>69217713626.07428</v>
      </c>
      <c r="F24" s="99">
        <f t="shared" ref="F24:N24" si="1">+F9-F14</f>
        <v>-41741022037.545654</v>
      </c>
      <c r="G24" s="99">
        <f t="shared" si="1"/>
        <v>-53202100770.998291</v>
      </c>
      <c r="H24" s="99">
        <f t="shared" si="1"/>
        <v>-31188269684.71521</v>
      </c>
      <c r="I24" s="99">
        <f t="shared" si="1"/>
        <v>-85917575676.095093</v>
      </c>
      <c r="J24" s="99">
        <f t="shared" si="1"/>
        <v>-292872438248.80359</v>
      </c>
      <c r="K24" s="99">
        <f t="shared" si="1"/>
        <v>-52299311676.087524</v>
      </c>
      <c r="L24" s="99">
        <f t="shared" si="1"/>
        <v>-104892094949.21729</v>
      </c>
      <c r="M24" s="99">
        <f t="shared" si="1"/>
        <v>-75471297224.539795</v>
      </c>
      <c r="N24" s="99">
        <f t="shared" si="1"/>
        <v>-83245767298.79834</v>
      </c>
    </row>
    <row r="25" spans="2:14">
      <c r="B25" s="37" t="s">
        <v>157</v>
      </c>
      <c r="C25" s="38" t="s">
        <v>158</v>
      </c>
      <c r="D25" s="22" t="s">
        <v>127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2:14">
      <c r="B26" s="37" t="s">
        <v>32</v>
      </c>
      <c r="C26" s="27" t="s">
        <v>159</v>
      </c>
      <c r="D26" s="22" t="s">
        <v>127</v>
      </c>
      <c r="E26" s="97">
        <f>+'[2]Transacciones Activos y Pasivo '!E9</f>
        <v>70587517284.468719</v>
      </c>
      <c r="F26" s="97">
        <f>+'[2]Transacciones Activos y Pasivo '!F9</f>
        <v>60094128166.936363</v>
      </c>
      <c r="G26" s="97">
        <f>+'[2]Transacciones Activos y Pasivo '!G9</f>
        <v>72090579158.876099</v>
      </c>
      <c r="H26" s="97">
        <f>+'[2]Transacciones Activos y Pasivo '!H9</f>
        <v>71072585038.601593</v>
      </c>
      <c r="I26" s="97">
        <f>+'[2]Transacciones Activos y Pasivo '!I9</f>
        <v>75296077579.499008</v>
      </c>
      <c r="J26" s="97">
        <f>+'[2]Transacciones Activos y Pasivo '!J9</f>
        <v>77322275347.335999</v>
      </c>
      <c r="K26" s="97">
        <f>+'[2]Transacciones Activos y Pasivo '!K9</f>
        <v>77378295102.589508</v>
      </c>
      <c r="L26" s="97">
        <f>+'[2]Transacciones Activos y Pasivo '!L9</f>
        <v>97114220427.941513</v>
      </c>
      <c r="M26" s="97">
        <f>+'[2]Transacciones Activos y Pasivo '!M9</f>
        <v>145261746859.98334</v>
      </c>
      <c r="N26" s="97">
        <f>+'[2]Transacciones Activos y Pasivo '!N9</f>
        <v>135687910845.8033</v>
      </c>
    </row>
    <row r="27" spans="2:14">
      <c r="B27" s="39" t="s">
        <v>34</v>
      </c>
      <c r="C27" s="28" t="s">
        <v>160</v>
      </c>
      <c r="D27" s="22" t="s">
        <v>127</v>
      </c>
      <c r="E27" s="98">
        <f>+'[2]Transacciones Activos y Pasivo '!E10</f>
        <v>68781458614.648712</v>
      </c>
      <c r="F27" s="98">
        <f>+'[2]Transacciones Activos y Pasivo '!F10</f>
        <v>58187270833.076363</v>
      </c>
      <c r="G27" s="98">
        <f>+'[2]Transacciones Activos y Pasivo '!G10</f>
        <v>68917306308.976105</v>
      </c>
      <c r="H27" s="98">
        <f>+'[2]Transacciones Activos y Pasivo '!H10</f>
        <v>69013758506.441605</v>
      </c>
      <c r="I27" s="98">
        <f>+'[2]Transacciones Activos y Pasivo '!I10</f>
        <v>73211460423.389008</v>
      </c>
      <c r="J27" s="98">
        <f>+'[2]Transacciones Activos y Pasivo '!J10</f>
        <v>75242529233.576004</v>
      </c>
      <c r="K27" s="98">
        <f>+'[2]Transacciones Activos y Pasivo '!K10</f>
        <v>75916598950.819504</v>
      </c>
      <c r="L27" s="98">
        <f>+'[2]Transacciones Activos y Pasivo '!L10</f>
        <v>92697181415.831512</v>
      </c>
      <c r="M27" s="98">
        <f>+'[2]Transacciones Activos y Pasivo '!M10</f>
        <v>140584191240.96335</v>
      </c>
      <c r="N27" s="98">
        <f>+'[2]Transacciones Activos y Pasivo '!N10</f>
        <v>133813816926.56329</v>
      </c>
    </row>
    <row r="28" spans="2:14">
      <c r="B28" s="39" t="s">
        <v>44</v>
      </c>
      <c r="C28" s="28" t="s">
        <v>161</v>
      </c>
      <c r="D28" s="22" t="s">
        <v>127</v>
      </c>
      <c r="E28" s="98">
        <f>+'[2]Transacciones Activos y Pasivo '!E15</f>
        <v>0</v>
      </c>
      <c r="F28" s="98">
        <f>+'[2]Transacciones Activos y Pasivo '!F15</f>
        <v>0</v>
      </c>
      <c r="G28" s="98">
        <f>+'[2]Transacciones Activos y Pasivo '!G15</f>
        <v>0</v>
      </c>
      <c r="H28" s="98">
        <f>+'[2]Transacciones Activos y Pasivo '!H15</f>
        <v>0</v>
      </c>
      <c r="I28" s="98">
        <f>+'[2]Transacciones Activos y Pasivo '!I15</f>
        <v>0</v>
      </c>
      <c r="J28" s="98">
        <f>+'[2]Transacciones Activos y Pasivo '!J15</f>
        <v>0</v>
      </c>
      <c r="K28" s="98">
        <f>+'[2]Transacciones Activos y Pasivo '!K15</f>
        <v>0</v>
      </c>
      <c r="L28" s="98">
        <f>+'[2]Transacciones Activos y Pasivo '!L15</f>
        <v>0</v>
      </c>
      <c r="M28" s="98">
        <f>+'[2]Transacciones Activos y Pasivo '!M15</f>
        <v>0</v>
      </c>
      <c r="N28" s="98">
        <f>+'[2]Transacciones Activos y Pasivo '!N15</f>
        <v>0</v>
      </c>
    </row>
    <row r="29" spans="2:14">
      <c r="B29" s="39" t="s">
        <v>46</v>
      </c>
      <c r="C29" s="28" t="s">
        <v>162</v>
      </c>
      <c r="D29" s="22" t="s">
        <v>127</v>
      </c>
      <c r="E29" s="98">
        <f>+'[2]Transacciones Activos y Pasivo '!E16</f>
        <v>8594728.6899999995</v>
      </c>
      <c r="F29" s="98">
        <f>+'[2]Transacciones Activos y Pasivo '!F16</f>
        <v>29450020.009999998</v>
      </c>
      <c r="G29" s="98">
        <f>+'[2]Transacciones Activos y Pasivo '!G16</f>
        <v>9661188.1099999994</v>
      </c>
      <c r="H29" s="98">
        <f>+'[2]Transacciones Activos y Pasivo '!H16</f>
        <v>9445174.0899999999</v>
      </c>
      <c r="I29" s="98">
        <f>+'[2]Transacciones Activos y Pasivo '!I16</f>
        <v>4673477.32</v>
      </c>
      <c r="J29" s="98">
        <f>+'[2]Transacciones Activos y Pasivo '!J16</f>
        <v>905790.00000000012</v>
      </c>
      <c r="K29" s="98">
        <f>+'[2]Transacciones Activos y Pasivo '!K16</f>
        <v>6170329.7999999998</v>
      </c>
      <c r="L29" s="98">
        <f>+'[2]Transacciones Activos y Pasivo '!L16</f>
        <v>22267166.469999999</v>
      </c>
      <c r="M29" s="98">
        <f>+'[2]Transacciones Activos y Pasivo '!M16</f>
        <v>16403791.529999999</v>
      </c>
      <c r="N29" s="98">
        <f>+'[2]Transacciones Activos y Pasivo '!N16</f>
        <v>68652289.209999993</v>
      </c>
    </row>
    <row r="30" spans="2:14">
      <c r="B30" s="40" t="s">
        <v>48</v>
      </c>
      <c r="C30" s="29" t="s">
        <v>163</v>
      </c>
      <c r="D30" s="30" t="s">
        <v>127</v>
      </c>
      <c r="E30" s="98">
        <f>+'[2]Transacciones Activos y Pasivo '!E17</f>
        <v>1797463941.1299996</v>
      </c>
      <c r="F30" s="98">
        <f>+'[2]Transacciones Activos y Pasivo '!F17</f>
        <v>1877407313.8499999</v>
      </c>
      <c r="G30" s="98">
        <f>+'[2]Transacciones Activos y Pasivo '!G17</f>
        <v>3163611661.79</v>
      </c>
      <c r="H30" s="98">
        <f>+'[2]Transacciones Activos y Pasivo '!H17</f>
        <v>2049381358.0699997</v>
      </c>
      <c r="I30" s="98">
        <f>+'[2]Transacciones Activos y Pasivo '!I17</f>
        <v>2079943678.79</v>
      </c>
      <c r="J30" s="98">
        <f>+'[2]Transacciones Activos y Pasivo '!J17</f>
        <v>2078840323.76</v>
      </c>
      <c r="K30" s="98">
        <f>+'[2]Transacciones Activos y Pasivo '!K17</f>
        <v>1455525821.9699998</v>
      </c>
      <c r="L30" s="98">
        <f>+'[2]Transacciones Activos y Pasivo '!L17</f>
        <v>4394771845.6399994</v>
      </c>
      <c r="M30" s="98">
        <f>+'[2]Transacciones Activos y Pasivo '!M17</f>
        <v>4661151827.4900007</v>
      </c>
      <c r="N30" s="98">
        <f>+'[2]Transacciones Activos y Pasivo '!N17</f>
        <v>1805441630.03</v>
      </c>
    </row>
    <row r="31" spans="2:14">
      <c r="B31" s="41" t="s">
        <v>164</v>
      </c>
      <c r="C31" s="42" t="s">
        <v>165</v>
      </c>
      <c r="D31" s="43" t="s">
        <v>127</v>
      </c>
      <c r="E31" s="99">
        <f>+E14+E26</f>
        <v>561641290883.19006</v>
      </c>
      <c r="F31" s="99">
        <f t="shared" ref="F31:N31" si="2">+F14+F26</f>
        <v>618893636712.40503</v>
      </c>
      <c r="G31" s="99">
        <f t="shared" si="2"/>
        <v>693661750744.80188</v>
      </c>
      <c r="H31" s="99">
        <f t="shared" si="2"/>
        <v>745704248082.10815</v>
      </c>
      <c r="I31" s="99">
        <f t="shared" si="2"/>
        <v>875600774744.80212</v>
      </c>
      <c r="J31" s="99">
        <f t="shared" si="2"/>
        <v>1028096116203.2166</v>
      </c>
      <c r="K31" s="99">
        <f t="shared" si="2"/>
        <v>1019498328944.6377</v>
      </c>
      <c r="L31" s="99">
        <f t="shared" si="2"/>
        <v>1226990905182.6365</v>
      </c>
      <c r="M31" s="99">
        <f t="shared" si="2"/>
        <v>1367329335944.9702</v>
      </c>
      <c r="N31" s="99">
        <f t="shared" si="2"/>
        <v>1519427121688.6377</v>
      </c>
    </row>
    <row r="32" spans="2:14">
      <c r="B32" s="41" t="s">
        <v>166</v>
      </c>
      <c r="C32" s="42" t="s">
        <v>167</v>
      </c>
      <c r="D32" s="43" t="s">
        <v>127</v>
      </c>
      <c r="E32" s="99">
        <f>+E9-E14-E26</f>
        <v>-1369803658.3944397</v>
      </c>
      <c r="F32" s="99">
        <f t="shared" ref="F32:N32" si="3">+F9-F14-F26</f>
        <v>-101835150204.48203</v>
      </c>
      <c r="G32" s="99">
        <f t="shared" si="3"/>
        <v>-125292679929.87439</v>
      </c>
      <c r="H32" s="99">
        <f t="shared" si="3"/>
        <v>-102260854723.3168</v>
      </c>
      <c r="I32" s="99">
        <f t="shared" si="3"/>
        <v>-161213653255.59412</v>
      </c>
      <c r="J32" s="99">
        <f t="shared" si="3"/>
        <v>-370194713596.13959</v>
      </c>
      <c r="K32" s="99">
        <f t="shared" si="3"/>
        <v>-129677606778.67703</v>
      </c>
      <c r="L32" s="99">
        <f t="shared" si="3"/>
        <v>-202006315377.15881</v>
      </c>
      <c r="M32" s="99">
        <f t="shared" si="3"/>
        <v>-220733044084.52313</v>
      </c>
      <c r="N32" s="99">
        <f t="shared" si="3"/>
        <v>-218933678144.60162</v>
      </c>
    </row>
    <row r="33" spans="2:14">
      <c r="B33" s="44" t="s">
        <v>157</v>
      </c>
      <c r="C33" s="45" t="s">
        <v>168</v>
      </c>
      <c r="D33" s="33" t="s">
        <v>127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2:14">
      <c r="B34" s="37" t="s">
        <v>58</v>
      </c>
      <c r="C34" s="27" t="s">
        <v>169</v>
      </c>
      <c r="D34" s="22" t="s">
        <v>127</v>
      </c>
      <c r="E34" s="97">
        <f>+'[2]Transacciones Activos y Pasivo '!E22</f>
        <v>-1819227715.4449956</v>
      </c>
      <c r="F34" s="97">
        <f>+'[2]Transacciones Activos y Pasivo '!F22</f>
        <v>13343690278.561003</v>
      </c>
      <c r="G34" s="97">
        <f>+'[2]Transacciones Activos y Pasivo '!G22</f>
        <v>14110662405.035002</v>
      </c>
      <c r="H34" s="97">
        <f>+'[2]Transacciones Activos y Pasivo '!H22</f>
        <v>39341383516.469994</v>
      </c>
      <c r="I34" s="97">
        <f>+'[2]Transacciones Activos y Pasivo '!I22</f>
        <v>29190619932.690002</v>
      </c>
      <c r="J34" s="97">
        <f>+'[2]Transacciones Activos y Pasivo '!J22</f>
        <v>133296083754.12997</v>
      </c>
      <c r="K34" s="97">
        <f>+'[2]Transacciones Activos y Pasivo '!K22</f>
        <v>47341899153.870003</v>
      </c>
      <c r="L34" s="97">
        <f>+'[2]Transacciones Activos y Pasivo '!L22</f>
        <v>23780682328.620033</v>
      </c>
      <c r="M34" s="97">
        <f>+'[2]Transacciones Activos y Pasivo '!M22</f>
        <v>-14318451054.55089</v>
      </c>
      <c r="N34" s="97">
        <f>+'[2]Transacciones Activos y Pasivo '!N22</f>
        <v>-14915494722.100014</v>
      </c>
    </row>
    <row r="35" spans="2:14">
      <c r="B35" s="39" t="s">
        <v>76</v>
      </c>
      <c r="C35" s="28" t="s">
        <v>170</v>
      </c>
      <c r="D35" s="22" t="s">
        <v>127</v>
      </c>
      <c r="E35" s="98">
        <f>+'[2]Transacciones Activos y Pasivo '!E31</f>
        <v>-2047022741.2149956</v>
      </c>
      <c r="F35" s="98">
        <f>+'[2]Transacciones Activos y Pasivo '!F31</f>
        <v>12953486435.611002</v>
      </c>
      <c r="G35" s="98">
        <f>+'[2]Transacciones Activos y Pasivo '!G31</f>
        <v>12102255249.925001</v>
      </c>
      <c r="H35" s="98">
        <f>+'[2]Transacciones Activos y Pasivo '!H31</f>
        <v>37838762969.969994</v>
      </c>
      <c r="I35" s="98">
        <f>+'[2]Transacciones Activos y Pasivo '!I31</f>
        <v>27832652418.270004</v>
      </c>
      <c r="J35" s="98">
        <f>+'[2]Transacciones Activos y Pasivo '!J31</f>
        <v>132573157323.99997</v>
      </c>
      <c r="K35" s="98">
        <f>+'[2]Transacciones Activos y Pasivo '!K31</f>
        <v>46766122874.380005</v>
      </c>
      <c r="L35" s="98">
        <f>+'[2]Transacciones Activos y Pasivo '!L31</f>
        <v>21006448451.520035</v>
      </c>
      <c r="M35" s="98">
        <f>+'[2]Transacciones Activos y Pasivo '!M31</f>
        <v>-17327049626.47089</v>
      </c>
      <c r="N35" s="98">
        <f>+'[2]Transacciones Activos y Pasivo '!N31</f>
        <v>-18151938656.740013</v>
      </c>
    </row>
    <row r="36" spans="2:14">
      <c r="B36" s="39" t="s">
        <v>94</v>
      </c>
      <c r="C36" s="28" t="s">
        <v>171</v>
      </c>
      <c r="D36" s="22" t="s">
        <v>127</v>
      </c>
      <c r="E36" s="98">
        <f>+'[2]Transacciones Activos y Pasivo '!E40</f>
        <v>227795025.77000001</v>
      </c>
      <c r="F36" s="98">
        <f>+'[2]Transacciones Activos y Pasivo '!F40</f>
        <v>390203842.95000005</v>
      </c>
      <c r="G36" s="98">
        <f>+'[2]Transacciones Activos y Pasivo '!G40</f>
        <v>2008407155.1100001</v>
      </c>
      <c r="H36" s="98">
        <f>+'[2]Transacciones Activos y Pasivo '!H40</f>
        <v>1502620546.5</v>
      </c>
      <c r="I36" s="98">
        <f>+'[2]Transacciones Activos y Pasivo '!I40</f>
        <v>1357967514.4200001</v>
      </c>
      <c r="J36" s="98">
        <f>+'[2]Transacciones Activos y Pasivo '!J40</f>
        <v>722926430.13</v>
      </c>
      <c r="K36" s="98">
        <f>+'[2]Transacciones Activos y Pasivo '!K40</f>
        <v>575776279.49000001</v>
      </c>
      <c r="L36" s="98">
        <f>+'[2]Transacciones Activos y Pasivo '!L40</f>
        <v>2774233877.0999999</v>
      </c>
      <c r="M36" s="98">
        <f>+'[2]Transacciones Activos y Pasivo '!M40</f>
        <v>3008598571.9200001</v>
      </c>
      <c r="N36" s="98">
        <f>+'[2]Transacciones Activos y Pasivo '!N40</f>
        <v>3236443934.6399999</v>
      </c>
    </row>
    <row r="37" spans="2:14">
      <c r="B37" s="37" t="s">
        <v>109</v>
      </c>
      <c r="C37" s="27" t="s">
        <v>172</v>
      </c>
      <c r="D37" s="22" t="s">
        <v>127</v>
      </c>
      <c r="E37" s="97">
        <f>+'[2]Transacciones Activos y Pasivo '!E49</f>
        <v>-4949198616.7406006</v>
      </c>
      <c r="F37" s="97">
        <f>+'[2]Transacciones Activos y Pasivo '!F49</f>
        <v>110843811542.03519</v>
      </c>
      <c r="G37" s="97">
        <f>+'[2]Transacciones Activos y Pasivo '!G49</f>
        <v>135315448037.60294</v>
      </c>
      <c r="H37" s="97">
        <f>+'[2]Transacciones Activos y Pasivo '!H49</f>
        <v>129630238247.08003</v>
      </c>
      <c r="I37" s="97">
        <f>+'[2]Transacciones Activos y Pasivo '!I49</f>
        <v>186463888670.88678</v>
      </c>
      <c r="J37" s="97">
        <f>+'[2]Transacciones Activos y Pasivo '!J49</f>
        <v>494457661684.02405</v>
      </c>
      <c r="K37" s="97">
        <f>+'[2]Transacciones Activos y Pasivo '!K49</f>
        <v>195450897798.40341</v>
      </c>
      <c r="L37" s="97">
        <f>+'[2]Transacciones Activos y Pasivo '!L49</f>
        <v>219289557510.01172</v>
      </c>
      <c r="M37" s="97">
        <f>+'[2]Transacciones Activos y Pasivo '!M49</f>
        <v>210052490059.81226</v>
      </c>
      <c r="N37" s="97">
        <f>+'[2]Transacciones Activos y Pasivo '!N49</f>
        <v>208082532446.60995</v>
      </c>
    </row>
    <row r="38" spans="2:14">
      <c r="B38" s="39" t="s">
        <v>173</v>
      </c>
      <c r="C38" s="28" t="s">
        <v>174</v>
      </c>
      <c r="D38" s="22" t="s">
        <v>127</v>
      </c>
      <c r="E38" s="98">
        <f>+'[2]Transacciones Activos y Pasivo '!E63</f>
        <v>-1454480071.2262268</v>
      </c>
      <c r="F38" s="98">
        <f>+'[2]Transacciones Activos y Pasivo '!F63</f>
        <v>46893689848.249176</v>
      </c>
      <c r="G38" s="98">
        <f>+'[2]Transacciones Activos y Pasivo '!G63</f>
        <v>82439208653.502136</v>
      </c>
      <c r="H38" s="98">
        <f>+'[2]Transacciones Activos y Pasivo '!H63</f>
        <v>-3397091782.3413544</v>
      </c>
      <c r="I38" s="98">
        <f>+'[2]Transacciones Activos y Pasivo '!I63</f>
        <v>91311870607.805298</v>
      </c>
      <c r="J38" s="98">
        <f>+'[2]Transacciones Activos y Pasivo '!J63</f>
        <v>80739738475.477692</v>
      </c>
      <c r="K38" s="98">
        <f>+'[2]Transacciones Activos y Pasivo '!K63</f>
        <v>40349053283.009575</v>
      </c>
      <c r="L38" s="98">
        <f>+'[2]Transacciones Activos y Pasivo '!L63</f>
        <v>49058456607.481255</v>
      </c>
      <c r="M38" s="98">
        <f>+'[2]Transacciones Activos y Pasivo '!M63</f>
        <v>65571075320.844299</v>
      </c>
      <c r="N38" s="98">
        <f>+'[2]Transacciones Activos y Pasivo '!N63</f>
        <v>82231917454.176086</v>
      </c>
    </row>
    <row r="39" spans="2:14">
      <c r="B39" s="39" t="s">
        <v>175</v>
      </c>
      <c r="C39" s="28" t="s">
        <v>176</v>
      </c>
      <c r="D39" s="22" t="s">
        <v>127</v>
      </c>
      <c r="E39" s="98">
        <f>+'[2]Transacciones Activos y Pasivo '!E71</f>
        <v>-3494718545.5143738</v>
      </c>
      <c r="F39" s="98">
        <f>+'[2]Transacciones Activos y Pasivo '!F71</f>
        <v>63950121693.786003</v>
      </c>
      <c r="G39" s="98">
        <f>+'[2]Transacciones Activos y Pasivo '!G71</f>
        <v>52876239384.100792</v>
      </c>
      <c r="H39" s="98">
        <f>+'[2]Transacciones Activos y Pasivo '!H71</f>
        <v>133027330029.42139</v>
      </c>
      <c r="I39" s="98">
        <f>+'[2]Transacciones Activos y Pasivo '!I71</f>
        <v>95152018063.081482</v>
      </c>
      <c r="J39" s="98">
        <f>+'[2]Transacciones Activos y Pasivo '!J71</f>
        <v>413717923208.54639</v>
      </c>
      <c r="K39" s="98">
        <f>+'[2]Transacciones Activos y Pasivo '!K71</f>
        <v>155101844515.39383</v>
      </c>
      <c r="L39" s="98">
        <f>+'[2]Transacciones Activos y Pasivo '!L71</f>
        <v>170231100902.53046</v>
      </c>
      <c r="M39" s="98">
        <f>+'[2]Transacciones Activos y Pasivo '!M71</f>
        <v>144481414738.96796</v>
      </c>
      <c r="N39" s="98">
        <f>+'[2]Transacciones Activos y Pasivo '!N71</f>
        <v>125850614992.43387</v>
      </c>
    </row>
    <row r="40" spans="2:14">
      <c r="B40" s="39"/>
      <c r="C40" s="28"/>
      <c r="D40" s="22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4">
      <c r="B41" s="37" t="s">
        <v>157</v>
      </c>
      <c r="C41" s="27" t="s">
        <v>177</v>
      </c>
      <c r="D41" s="22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4">
      <c r="B42" s="39" t="s">
        <v>178</v>
      </c>
      <c r="C42" s="28" t="s">
        <v>179</v>
      </c>
      <c r="D42" s="22" t="s">
        <v>127</v>
      </c>
      <c r="E42" s="98">
        <f>+E14-E17</f>
        <v>487845680929.80646</v>
      </c>
      <c r="F42" s="98">
        <f t="shared" ref="F42:N42" si="4">+F14-F17</f>
        <v>555263924234.36536</v>
      </c>
      <c r="G42" s="98">
        <f t="shared" si="4"/>
        <v>617581939078.08801</v>
      </c>
      <c r="H42" s="98">
        <f t="shared" si="4"/>
        <v>669778863072.52368</v>
      </c>
      <c r="I42" s="98">
        <f t="shared" si="4"/>
        <v>794162544496.6731</v>
      </c>
      <c r="J42" s="98">
        <f t="shared" si="4"/>
        <v>943219233677.24048</v>
      </c>
      <c r="K42" s="98">
        <f t="shared" si="4"/>
        <v>931876087043.81213</v>
      </c>
      <c r="L42" s="98">
        <f t="shared" si="4"/>
        <v>1113828974052.5129</v>
      </c>
      <c r="M42" s="98">
        <f t="shared" si="4"/>
        <v>1209437765197.7629</v>
      </c>
      <c r="N42" s="98">
        <f t="shared" si="4"/>
        <v>1371228456597.7366</v>
      </c>
    </row>
    <row r="43" spans="2:14">
      <c r="B43" s="39" t="s">
        <v>180</v>
      </c>
      <c r="C43" s="28" t="s">
        <v>181</v>
      </c>
      <c r="D43" s="22" t="s">
        <v>127</v>
      </c>
      <c r="E43" s="98">
        <f>+E26+E17</f>
        <v>73795609953.383606</v>
      </c>
      <c r="F43" s="98">
        <f t="shared" ref="F43:N43" si="5">+F26+F17</f>
        <v>63629712478.039604</v>
      </c>
      <c r="G43" s="98">
        <f t="shared" si="5"/>
        <v>76079811666.713867</v>
      </c>
      <c r="H43" s="98">
        <f t="shared" si="5"/>
        <v>75925385009.584503</v>
      </c>
      <c r="I43" s="98">
        <f t="shared" si="5"/>
        <v>81438230248.129013</v>
      </c>
      <c r="J43" s="98">
        <f t="shared" si="5"/>
        <v>84876882525.975998</v>
      </c>
      <c r="K43" s="98">
        <f t="shared" si="5"/>
        <v>87622241900.825607</v>
      </c>
      <c r="L43" s="98">
        <f t="shared" si="5"/>
        <v>113161931130.12366</v>
      </c>
      <c r="M43" s="98">
        <f t="shared" si="5"/>
        <v>157891570747.20718</v>
      </c>
      <c r="N43" s="98">
        <f t="shared" si="5"/>
        <v>148198665090.90115</v>
      </c>
    </row>
    <row r="44" spans="2:14">
      <c r="B44" s="39" t="s">
        <v>182</v>
      </c>
      <c r="C44" s="28" t="s">
        <v>183</v>
      </c>
      <c r="D44" s="22" t="s">
        <v>127</v>
      </c>
      <c r="E44" s="98">
        <f>+'[2]Transacciones Activos y Pasivo '!E33+'[2]Transacciones Activos y Pasivo '!E42</f>
        <v>-3752905895.9599957</v>
      </c>
      <c r="F44" s="98">
        <f>+'[2]Transacciones Activos y Pasivo '!F33+'[2]Transacciones Activos y Pasivo '!F42</f>
        <v>8106045583.6600018</v>
      </c>
      <c r="G44" s="98">
        <f>+'[2]Transacciones Activos y Pasivo '!G33+'[2]Transacciones Activos y Pasivo '!G42</f>
        <v>8261706233.3200016</v>
      </c>
      <c r="H44" s="98">
        <f>+'[2]Transacciones Activos y Pasivo '!H33+'[2]Transacciones Activos y Pasivo '!H42</f>
        <v>32253628369.229996</v>
      </c>
      <c r="I44" s="98">
        <f>+'[2]Transacciones Activos y Pasivo '!I33+'[2]Transacciones Activos y Pasivo '!I42</f>
        <v>15863447025.79001</v>
      </c>
      <c r="J44" s="98">
        <f>+'[2]Transacciones Activos y Pasivo '!J33+'[2]Transacciones Activos y Pasivo '!J42</f>
        <v>123049157331.99997</v>
      </c>
      <c r="K44" s="98">
        <f>+'[2]Transacciones Activos y Pasivo '!K33+'[2]Transacciones Activos y Pasivo '!K42</f>
        <v>23974457496.480007</v>
      </c>
      <c r="L44" s="98">
        <f>+'[2]Transacciones Activos y Pasivo '!L33+'[2]Transacciones Activos y Pasivo '!L42</f>
        <v>13818165118.550034</v>
      </c>
      <c r="M44" s="98">
        <f>+'[2]Transacciones Activos y Pasivo '!M33+'[2]Transacciones Activos y Pasivo '!M42</f>
        <v>-23682385111.260895</v>
      </c>
      <c r="N44" s="98">
        <f>+'[2]Transacciones Activos y Pasivo '!N33+'[2]Transacciones Activos y Pasivo '!N42</f>
        <v>-25827831614.440014</v>
      </c>
    </row>
    <row r="45" spans="2:14">
      <c r="B45" s="39" t="s">
        <v>184</v>
      </c>
      <c r="C45" s="28" t="s">
        <v>185</v>
      </c>
      <c r="D45" s="22" t="s">
        <v>127</v>
      </c>
      <c r="E45" s="98">
        <f>+E32+E18</f>
        <v>72886009795.377823</v>
      </c>
      <c r="F45" s="98">
        <f t="shared" ref="F45:N45" si="6">+F32+F18</f>
        <v>-13448385906.604797</v>
      </c>
      <c r="G45" s="98">
        <f t="shared" si="6"/>
        <v>-28413033858.871094</v>
      </c>
      <c r="H45" s="98">
        <f t="shared" si="6"/>
        <v>7428292346.0034332</v>
      </c>
      <c r="I45" s="98">
        <f t="shared" si="6"/>
        <v>-35890558009.91156</v>
      </c>
      <c r="J45" s="98">
        <f t="shared" si="6"/>
        <v>-225733880780.81204</v>
      </c>
      <c r="K45" s="98">
        <f t="shared" si="6"/>
        <v>38882255320.131714</v>
      </c>
      <c r="L45" s="98">
        <f t="shared" si="6"/>
        <v>-23330674567.87738</v>
      </c>
      <c r="M45" s="98">
        <f t="shared" si="6"/>
        <v>-6801954414.8576965</v>
      </c>
      <c r="N45" s="98">
        <f t="shared" si="6"/>
        <v>31801502233.703735</v>
      </c>
    </row>
    <row r="46" spans="2:14">
      <c r="B46" s="23" t="s">
        <v>186</v>
      </c>
      <c r="C46" s="46" t="s">
        <v>187</v>
      </c>
      <c r="D46" s="24" t="s">
        <v>127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spans="2:14">
      <c r="B47" s="47"/>
      <c r="C47" s="48"/>
      <c r="D47" s="48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4"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spans="2:14">
      <c r="B49" s="39" t="s">
        <v>188</v>
      </c>
      <c r="C49" s="28" t="s">
        <v>189</v>
      </c>
      <c r="D49" s="22" t="s">
        <v>127</v>
      </c>
      <c r="E49" s="98">
        <f>+E34-E37-E32</f>
        <v>4499774559.6900444</v>
      </c>
      <c r="F49" s="98">
        <f t="shared" ref="F49:N49" si="7">+F34-F37-F32</f>
        <v>4335028941.007843</v>
      </c>
      <c r="G49" s="98">
        <f t="shared" si="7"/>
        <v>4087894297.3064575</v>
      </c>
      <c r="H49" s="98">
        <f t="shared" si="7"/>
        <v>11971999992.706757</v>
      </c>
      <c r="I49" s="98">
        <f t="shared" si="7"/>
        <v>3940384517.3973389</v>
      </c>
      <c r="J49" s="98">
        <f t="shared" si="7"/>
        <v>9033135666.2455444</v>
      </c>
      <c r="K49" s="98">
        <f t="shared" si="7"/>
        <v>-18431391865.856384</v>
      </c>
      <c r="L49" s="98">
        <f t="shared" si="7"/>
        <v>6497440195.7671204</v>
      </c>
      <c r="M49" s="98">
        <f t="shared" si="7"/>
        <v>-3637897029.8400269</v>
      </c>
      <c r="N49" s="98">
        <f t="shared" si="7"/>
        <v>-4064349024.1083374</v>
      </c>
    </row>
    <row r="52" spans="2:14">
      <c r="B52" s="121" t="s">
        <v>190</v>
      </c>
      <c r="C52" s="121"/>
    </row>
  </sheetData>
  <mergeCells count="7">
    <mergeCell ref="B52:C52"/>
    <mergeCell ref="B8:D8"/>
    <mergeCell ref="B5:C6"/>
    <mergeCell ref="E2:N2"/>
    <mergeCell ref="E3:N3"/>
    <mergeCell ref="E4:N5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3" activePane="bottomRight" state="frozen"/>
      <selection pane="topRight" activeCell="C19" sqref="C19:P19"/>
      <selection pane="bottomLeft" activeCell="C19" sqref="C19:P19"/>
      <selection pane="bottomRight" activeCell="O10" sqref="O10"/>
    </sheetView>
  </sheetViews>
  <sheetFormatPr baseColWidth="10" defaultColWidth="11.42578125" defaultRowHeight="15"/>
  <cols>
    <col min="3" max="3" width="74.5703125" customWidth="1"/>
    <col min="4" max="4" width="6" customWidth="1"/>
    <col min="5" max="5" width="11.42578125" style="49" customWidth="1"/>
    <col min="6" max="8" width="11.5703125" style="49"/>
    <col min="9" max="11" width="11.42578125" style="49"/>
    <col min="12" max="12" width="12.85546875" style="49" bestFit="1" customWidth="1"/>
    <col min="13" max="13" width="12.5703125" style="49" bestFit="1" customWidth="1"/>
    <col min="14" max="14" width="14.42578125" customWidth="1"/>
    <col min="15" max="15" width="13.28515625" bestFit="1" customWidth="1"/>
  </cols>
  <sheetData>
    <row r="1" spans="2:14">
      <c r="B1" s="12" t="s">
        <v>119</v>
      </c>
      <c r="E1"/>
      <c r="F1"/>
      <c r="G1"/>
      <c r="H1"/>
      <c r="I1"/>
      <c r="J1"/>
      <c r="K1"/>
      <c r="L1"/>
      <c r="M1"/>
    </row>
    <row r="2" spans="2:14" ht="15.75">
      <c r="B2" s="50" t="s">
        <v>120</v>
      </c>
      <c r="C2" s="51"/>
      <c r="D2" s="27"/>
      <c r="E2" s="127" t="str">
        <f>+Indice!H25</f>
        <v>Gobierno Central Consolidado</v>
      </c>
      <c r="F2" s="127"/>
      <c r="G2" s="127"/>
      <c r="H2" s="127"/>
      <c r="I2" s="127"/>
      <c r="J2" s="127"/>
      <c r="K2" s="127"/>
      <c r="L2" s="127"/>
      <c r="M2" s="127"/>
      <c r="N2" s="127"/>
    </row>
    <row r="3" spans="2:14" ht="15.75">
      <c r="B3" s="50" t="s">
        <v>191</v>
      </c>
      <c r="C3" s="52"/>
      <c r="D3" s="22"/>
      <c r="E3" s="127" t="s">
        <v>122</v>
      </c>
      <c r="F3" s="127"/>
      <c r="G3" s="127"/>
      <c r="H3" s="127"/>
      <c r="I3" s="127"/>
      <c r="J3" s="127"/>
      <c r="K3" s="127"/>
      <c r="L3" s="127"/>
      <c r="M3" s="127"/>
      <c r="N3" s="127"/>
    </row>
    <row r="4" spans="2:14" ht="15" customHeight="1">
      <c r="B4" s="19"/>
      <c r="C4" s="20"/>
      <c r="D4" s="21"/>
      <c r="E4" s="128" t="s">
        <v>123</v>
      </c>
      <c r="F4" s="128"/>
      <c r="G4" s="128"/>
      <c r="H4" s="128"/>
      <c r="I4" s="128"/>
      <c r="J4" s="128"/>
      <c r="K4" s="128"/>
      <c r="L4" s="128"/>
      <c r="M4" s="128"/>
      <c r="N4" s="128"/>
    </row>
    <row r="5" spans="2:14" ht="15" customHeight="1">
      <c r="B5" s="53" t="s">
        <v>192</v>
      </c>
      <c r="C5" s="54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ht="14.45" customHeight="1">
      <c r="B6" s="53"/>
      <c r="C6" s="54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2:14">
      <c r="B7" s="55"/>
      <c r="C7" s="56"/>
      <c r="D7" s="22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>
      <c r="B8" s="57" t="s">
        <v>193</v>
      </c>
      <c r="C8" s="58" t="s">
        <v>194</v>
      </c>
      <c r="D8" s="58" t="s">
        <v>127</v>
      </c>
      <c r="E8" s="103">
        <v>560271487224.79565</v>
      </c>
      <c r="F8" s="103">
        <v>517058486507.92297</v>
      </c>
      <c r="G8" s="103">
        <v>568369070814.92749</v>
      </c>
      <c r="H8" s="103">
        <v>643443393358.79138</v>
      </c>
      <c r="I8" s="103">
        <v>714387121489.20801</v>
      </c>
      <c r="J8" s="103">
        <v>657901402607.0769</v>
      </c>
      <c r="K8" s="103">
        <v>889820722165.96069</v>
      </c>
      <c r="L8" s="103">
        <v>1024984589805.4778</v>
      </c>
      <c r="M8" s="103">
        <v>1146596291860.447</v>
      </c>
      <c r="N8" s="103">
        <v>1300493443544.0361</v>
      </c>
    </row>
    <row r="9" spans="2:14">
      <c r="B9" s="37" t="s">
        <v>128</v>
      </c>
      <c r="C9" s="27" t="s">
        <v>195</v>
      </c>
      <c r="D9" s="27" t="s">
        <v>127</v>
      </c>
      <c r="E9" s="104">
        <v>413865646200.82001</v>
      </c>
      <c r="F9" s="104">
        <v>452864336669.72992</v>
      </c>
      <c r="G9" s="104">
        <v>497654936339.55005</v>
      </c>
      <c r="H9" s="104">
        <v>554880469050.82996</v>
      </c>
      <c r="I9" s="104">
        <v>610497016807.34998</v>
      </c>
      <c r="J9" s="104">
        <v>555377857212.18994</v>
      </c>
      <c r="K9" s="104">
        <v>779573829250.7699</v>
      </c>
      <c r="L9" s="104">
        <v>870145917661.40076</v>
      </c>
      <c r="M9" s="104">
        <v>977710855300.29993</v>
      </c>
      <c r="N9" s="104">
        <v>1087953472338.3699</v>
      </c>
    </row>
    <row r="10" spans="2:14">
      <c r="B10" s="37" t="s">
        <v>196</v>
      </c>
      <c r="C10" s="59" t="s">
        <v>197</v>
      </c>
      <c r="D10" s="59" t="s">
        <v>127</v>
      </c>
      <c r="E10" s="104">
        <v>118476767749.52002</v>
      </c>
      <c r="F10" s="104">
        <v>134524028493.10001</v>
      </c>
      <c r="G10" s="104">
        <v>153037635415.75</v>
      </c>
      <c r="H10" s="104">
        <v>168489703262.47</v>
      </c>
      <c r="I10" s="104">
        <v>191769548389.28003</v>
      </c>
      <c r="J10" s="104">
        <v>187035625719.01001</v>
      </c>
      <c r="K10" s="104">
        <v>262949675020.14001</v>
      </c>
      <c r="L10" s="104">
        <v>276096607006.27087</v>
      </c>
      <c r="M10" s="104">
        <v>339657590412.62</v>
      </c>
      <c r="N10" s="104">
        <v>380171462355.25</v>
      </c>
    </row>
    <row r="11" spans="2:14">
      <c r="B11" s="39" t="s">
        <v>198</v>
      </c>
      <c r="C11" s="60" t="s">
        <v>199</v>
      </c>
      <c r="D11" s="60" t="s">
        <v>127</v>
      </c>
      <c r="E11" s="105">
        <v>35548438637.840004</v>
      </c>
      <c r="F11" s="105">
        <v>40193086445.400009</v>
      </c>
      <c r="G11" s="105">
        <v>43553010380.459999</v>
      </c>
      <c r="H11" s="105">
        <v>51425113221.290009</v>
      </c>
      <c r="I11" s="105">
        <v>59447795338.139999</v>
      </c>
      <c r="J11" s="105">
        <v>58746855894.440002</v>
      </c>
      <c r="K11" s="105">
        <v>69025627824.300018</v>
      </c>
      <c r="L11" s="105">
        <v>87199794497.369995</v>
      </c>
      <c r="M11" s="105">
        <v>103150211266.25999</v>
      </c>
      <c r="N11" s="105">
        <v>117251637735.48</v>
      </c>
    </row>
    <row r="12" spans="2:14">
      <c r="B12" s="39" t="s">
        <v>200</v>
      </c>
      <c r="C12" s="60" t="s">
        <v>201</v>
      </c>
      <c r="D12" s="60" t="s">
        <v>127</v>
      </c>
      <c r="E12" s="105">
        <v>61639166662.490013</v>
      </c>
      <c r="F12" s="105">
        <v>69306793853.949997</v>
      </c>
      <c r="G12" s="105">
        <v>83021220349.369995</v>
      </c>
      <c r="H12" s="105">
        <v>88049335953.309998</v>
      </c>
      <c r="I12" s="105">
        <v>96152946294.559998</v>
      </c>
      <c r="J12" s="105">
        <v>90417540986.570023</v>
      </c>
      <c r="K12" s="105">
        <v>150826083787.07999</v>
      </c>
      <c r="L12" s="105">
        <v>140810173259.04086</v>
      </c>
      <c r="M12" s="105">
        <v>179993518872.52002</v>
      </c>
      <c r="N12" s="105">
        <v>193330128818.74002</v>
      </c>
    </row>
    <row r="13" spans="2:14">
      <c r="B13" s="39" t="s">
        <v>202</v>
      </c>
      <c r="C13" s="60" t="s">
        <v>203</v>
      </c>
      <c r="D13" s="60" t="s">
        <v>127</v>
      </c>
      <c r="E13" s="105">
        <v>21289162449.189995</v>
      </c>
      <c r="F13" s="105">
        <v>25024148193.75</v>
      </c>
      <c r="G13" s="105">
        <v>26463404685.919998</v>
      </c>
      <c r="H13" s="105">
        <v>29015254087.869999</v>
      </c>
      <c r="I13" s="105">
        <v>36168806756.580002</v>
      </c>
      <c r="J13" s="105">
        <v>37871228837.999992</v>
      </c>
      <c r="K13" s="105">
        <v>43097963408.76001</v>
      </c>
      <c r="L13" s="105">
        <v>48086639249.860001</v>
      </c>
      <c r="M13" s="105">
        <v>56513860273.839996</v>
      </c>
      <c r="N13" s="105">
        <v>69589695801.029999</v>
      </c>
    </row>
    <row r="14" spans="2:14">
      <c r="B14" s="37" t="s">
        <v>204</v>
      </c>
      <c r="C14" s="59" t="s">
        <v>205</v>
      </c>
      <c r="D14" s="59" t="s">
        <v>127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</row>
    <row r="15" spans="2:14">
      <c r="B15" s="37" t="s">
        <v>206</v>
      </c>
      <c r="C15" s="59" t="s">
        <v>207</v>
      </c>
      <c r="D15" s="59" t="s">
        <v>127</v>
      </c>
      <c r="E15" s="106">
        <v>5617710679.5899992</v>
      </c>
      <c r="F15" s="106">
        <v>5803599433.1399994</v>
      </c>
      <c r="G15" s="106">
        <v>6734077281.8499994</v>
      </c>
      <c r="H15" s="106">
        <v>7662832221.2799997</v>
      </c>
      <c r="I15" s="106">
        <v>8778299298.8999996</v>
      </c>
      <c r="J15" s="106">
        <v>7907146983.5300007</v>
      </c>
      <c r="K15" s="106">
        <v>13875907008.77</v>
      </c>
      <c r="L15" s="106">
        <v>14443213725.120003</v>
      </c>
      <c r="M15" s="106">
        <v>15667188623.619997</v>
      </c>
      <c r="N15" s="106">
        <v>16589601265.049999</v>
      </c>
    </row>
    <row r="16" spans="2:14">
      <c r="B16" s="39" t="s">
        <v>208</v>
      </c>
      <c r="C16" s="60" t="s">
        <v>209</v>
      </c>
      <c r="D16" s="60" t="s">
        <v>127</v>
      </c>
      <c r="E16" s="105">
        <v>1754826466.9199998</v>
      </c>
      <c r="F16" s="105">
        <v>1871285452.1099999</v>
      </c>
      <c r="G16" s="105">
        <v>2166303832.9200001</v>
      </c>
      <c r="H16" s="105">
        <v>2526861787.04</v>
      </c>
      <c r="I16" s="105">
        <v>2904179450.0599999</v>
      </c>
      <c r="J16" s="105">
        <v>2856796992.0600004</v>
      </c>
      <c r="K16" s="105">
        <v>4170628638.7800002</v>
      </c>
      <c r="L16" s="105">
        <v>4437439937.6800013</v>
      </c>
      <c r="M16" s="105">
        <v>5105123833.4899988</v>
      </c>
      <c r="N16" s="105">
        <v>5348774814.9699993</v>
      </c>
    </row>
    <row r="17" spans="2:14">
      <c r="B17" s="39" t="s">
        <v>210</v>
      </c>
      <c r="C17" s="60" t="s">
        <v>211</v>
      </c>
      <c r="D17" s="60" t="s">
        <v>127</v>
      </c>
      <c r="E17" s="105">
        <v>3445068779.8899999</v>
      </c>
      <c r="F17" s="105">
        <v>3544060111.04</v>
      </c>
      <c r="G17" s="105">
        <v>4113135352.2999997</v>
      </c>
      <c r="H17" s="105">
        <v>4610607894.7399998</v>
      </c>
      <c r="I17" s="105">
        <v>5159430240.8700008</v>
      </c>
      <c r="J17" s="105">
        <v>4527942884.8800001</v>
      </c>
      <c r="K17" s="105">
        <v>8397122915.2099991</v>
      </c>
      <c r="L17" s="105">
        <v>8616939645.1700001</v>
      </c>
      <c r="M17" s="105">
        <v>9403895542.7799988</v>
      </c>
      <c r="N17" s="105">
        <v>9989980997.3800011</v>
      </c>
    </row>
    <row r="18" spans="2:14">
      <c r="B18" s="39" t="s">
        <v>212</v>
      </c>
      <c r="C18" s="60" t="s">
        <v>213</v>
      </c>
      <c r="D18" s="60" t="s">
        <v>127</v>
      </c>
      <c r="E18" s="105">
        <v>417815432.77999997</v>
      </c>
      <c r="F18" s="105">
        <v>388253869.98999995</v>
      </c>
      <c r="G18" s="105">
        <v>454638096.62999994</v>
      </c>
      <c r="H18" s="105">
        <v>525362539.5</v>
      </c>
      <c r="I18" s="105">
        <v>714689607.97000015</v>
      </c>
      <c r="J18" s="105">
        <v>522407106.59000003</v>
      </c>
      <c r="K18" s="105">
        <v>1308155454.7800002</v>
      </c>
      <c r="L18" s="105">
        <v>1388834142.27</v>
      </c>
      <c r="M18" s="105">
        <v>1158169247.3499999</v>
      </c>
      <c r="N18" s="105">
        <v>1250845452.6999998</v>
      </c>
    </row>
    <row r="19" spans="2:14">
      <c r="B19" s="39" t="s">
        <v>214</v>
      </c>
      <c r="C19" s="60" t="s">
        <v>215</v>
      </c>
      <c r="D19" s="60" t="s">
        <v>127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</row>
    <row r="20" spans="2:14">
      <c r="B20" s="39" t="s">
        <v>216</v>
      </c>
      <c r="C20" s="60" t="s">
        <v>217</v>
      </c>
      <c r="D20" s="60" t="s">
        <v>127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</row>
    <row r="21" spans="2:14">
      <c r="B21" s="37" t="s">
        <v>218</v>
      </c>
      <c r="C21" s="59" t="s">
        <v>219</v>
      </c>
      <c r="D21" s="59" t="s">
        <v>127</v>
      </c>
      <c r="E21" s="104">
        <v>258797135829.27997</v>
      </c>
      <c r="F21" s="104">
        <v>279186819092.96991</v>
      </c>
      <c r="G21" s="104">
        <v>302700280263.79004</v>
      </c>
      <c r="H21" s="104">
        <v>339383160999.38</v>
      </c>
      <c r="I21" s="104">
        <v>369917213081.95001</v>
      </c>
      <c r="J21" s="104">
        <v>327716829593.65991</v>
      </c>
      <c r="K21" s="104">
        <v>453879864598.27991</v>
      </c>
      <c r="L21" s="104">
        <v>520207466929.4599</v>
      </c>
      <c r="M21" s="104">
        <v>561489625438.21997</v>
      </c>
      <c r="N21" s="104">
        <v>606729269999.38989</v>
      </c>
    </row>
    <row r="22" spans="2:14">
      <c r="B22" s="39" t="s">
        <v>220</v>
      </c>
      <c r="C22" s="60" t="s">
        <v>221</v>
      </c>
      <c r="D22" s="60" t="s">
        <v>127</v>
      </c>
      <c r="E22" s="104">
        <v>159166584702.47003</v>
      </c>
      <c r="F22" s="104">
        <v>172537225367.54001</v>
      </c>
      <c r="G22" s="104">
        <v>183685248048.03998</v>
      </c>
      <c r="H22" s="104">
        <v>210463829320.76001</v>
      </c>
      <c r="I22" s="104">
        <v>231989181743.03003</v>
      </c>
      <c r="J22" s="104">
        <v>210088020079.42004</v>
      </c>
      <c r="K22" s="104">
        <v>291487799971.41003</v>
      </c>
      <c r="L22" s="104">
        <v>339477108184.13</v>
      </c>
      <c r="M22" s="104">
        <v>367504400685.58002</v>
      </c>
      <c r="N22" s="104">
        <v>409625978221.66992</v>
      </c>
    </row>
    <row r="23" spans="2:14">
      <c r="B23" s="39" t="s">
        <v>222</v>
      </c>
      <c r="C23" s="61" t="s">
        <v>223</v>
      </c>
      <c r="D23" s="61" t="s">
        <v>127</v>
      </c>
      <c r="E23" s="105">
        <v>147038792621.68002</v>
      </c>
      <c r="F23" s="105">
        <v>159212073678.48001</v>
      </c>
      <c r="G23" s="105">
        <v>169628857791.82999</v>
      </c>
      <c r="H23" s="105">
        <v>194724826483.06</v>
      </c>
      <c r="I23" s="105">
        <v>214324030481.78003</v>
      </c>
      <c r="J23" s="105">
        <v>194407453757.96005</v>
      </c>
      <c r="K23" s="105">
        <v>261206893573.23001</v>
      </c>
      <c r="L23" s="105">
        <v>310788445256.78003</v>
      </c>
      <c r="M23" s="105">
        <v>336693677434.89001</v>
      </c>
      <c r="N23" s="105">
        <v>375087637196.44995</v>
      </c>
    </row>
    <row r="24" spans="2:14">
      <c r="B24" s="39" t="s">
        <v>224</v>
      </c>
      <c r="C24" s="61" t="s">
        <v>225</v>
      </c>
      <c r="D24" s="61" t="s">
        <v>127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</row>
    <row r="25" spans="2:14">
      <c r="B25" s="39" t="s">
        <v>226</v>
      </c>
      <c r="C25" s="61" t="s">
        <v>227</v>
      </c>
      <c r="D25" s="61" t="s">
        <v>127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</row>
    <row r="26" spans="2:14">
      <c r="B26" s="39" t="s">
        <v>228</v>
      </c>
      <c r="C26" s="61" t="s">
        <v>229</v>
      </c>
      <c r="D26" s="61" t="s">
        <v>127</v>
      </c>
      <c r="E26" s="105">
        <v>12127792080.789999</v>
      </c>
      <c r="F26" s="105">
        <v>13325151689.059998</v>
      </c>
      <c r="G26" s="105">
        <v>14056390256.209999</v>
      </c>
      <c r="H26" s="105">
        <v>15739002837.699999</v>
      </c>
      <c r="I26" s="105">
        <v>17665151261.25</v>
      </c>
      <c r="J26" s="105">
        <v>15680566321.460003</v>
      </c>
      <c r="K26" s="105">
        <v>30280906398.179996</v>
      </c>
      <c r="L26" s="105">
        <v>28688662927.349998</v>
      </c>
      <c r="M26" s="105">
        <v>30810723250.690002</v>
      </c>
      <c r="N26" s="105">
        <v>34538341025.219994</v>
      </c>
    </row>
    <row r="27" spans="2:14">
      <c r="B27" s="39" t="s">
        <v>230</v>
      </c>
      <c r="C27" s="60" t="s">
        <v>231</v>
      </c>
      <c r="D27" s="60" t="s">
        <v>127</v>
      </c>
      <c r="E27" s="105">
        <v>72957642045.699997</v>
      </c>
      <c r="F27" s="105">
        <v>76473781486.949997</v>
      </c>
      <c r="G27" s="105">
        <v>87099260625.040009</v>
      </c>
      <c r="H27" s="105">
        <v>93730615670.720032</v>
      </c>
      <c r="I27" s="105">
        <v>99048775342.419998</v>
      </c>
      <c r="J27" s="105">
        <v>84328012353.980011</v>
      </c>
      <c r="K27" s="105">
        <v>115722516486.06001</v>
      </c>
      <c r="L27" s="105">
        <v>129139943878.07001</v>
      </c>
      <c r="M27" s="105">
        <v>134931437103.05</v>
      </c>
      <c r="N27" s="105">
        <v>142534781640.39999</v>
      </c>
    </row>
    <row r="28" spans="2:14">
      <c r="B28" s="39" t="s">
        <v>232</v>
      </c>
      <c r="C28" s="60" t="s">
        <v>233</v>
      </c>
      <c r="D28" s="60" t="s">
        <v>127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</row>
    <row r="29" spans="2:14">
      <c r="B29" s="39" t="s">
        <v>234</v>
      </c>
      <c r="C29" s="60" t="s">
        <v>235</v>
      </c>
      <c r="D29" s="60" t="s">
        <v>127</v>
      </c>
      <c r="E29" s="105">
        <v>16847968424.059921</v>
      </c>
      <c r="F29" s="105">
        <v>17803227909.16991</v>
      </c>
      <c r="G29" s="105">
        <v>19200740218.930031</v>
      </c>
      <c r="H29" s="105">
        <v>21756262916.169998</v>
      </c>
      <c r="I29" s="105">
        <v>22083594505.110004</v>
      </c>
      <c r="J29" s="105">
        <v>21659339095.489838</v>
      </c>
      <c r="K29" s="105">
        <v>25578574882.47987</v>
      </c>
      <c r="L29" s="105">
        <v>28095156959.21991</v>
      </c>
      <c r="M29" s="105">
        <v>32538984567.109978</v>
      </c>
      <c r="N29" s="105">
        <v>25846321711.229996</v>
      </c>
    </row>
    <row r="30" spans="2:14">
      <c r="B30" s="39" t="s">
        <v>236</v>
      </c>
      <c r="C30" s="60" t="s">
        <v>237</v>
      </c>
      <c r="D30" s="60" t="s">
        <v>127</v>
      </c>
      <c r="E30" s="107">
        <v>9824940657.0499992</v>
      </c>
      <c r="F30" s="107">
        <v>12372584329.309999</v>
      </c>
      <c r="G30" s="107">
        <v>12715031371.780001</v>
      </c>
      <c r="H30" s="107">
        <v>13432453091.73</v>
      </c>
      <c r="I30" s="107">
        <v>16795661491.389999</v>
      </c>
      <c r="J30" s="107">
        <v>11641458064.77</v>
      </c>
      <c r="K30" s="107">
        <v>21090973258.330002</v>
      </c>
      <c r="L30" s="107">
        <v>23495257908.040001</v>
      </c>
      <c r="M30" s="107">
        <v>26514803082.480003</v>
      </c>
      <c r="N30" s="107">
        <v>28722188426.090004</v>
      </c>
    </row>
    <row r="31" spans="2:14">
      <c r="B31" s="39" t="s">
        <v>238</v>
      </c>
      <c r="C31" s="61" t="s">
        <v>239</v>
      </c>
      <c r="D31" s="61" t="s">
        <v>127</v>
      </c>
      <c r="E31" s="105">
        <v>8547891056</v>
      </c>
      <c r="F31" s="105">
        <v>10835259395.369999</v>
      </c>
      <c r="G31" s="105">
        <v>11152822971.870001</v>
      </c>
      <c r="H31" s="105">
        <v>11976952484.77</v>
      </c>
      <c r="I31" s="105">
        <v>14848774496.57</v>
      </c>
      <c r="J31" s="105">
        <v>10071461343.84</v>
      </c>
      <c r="K31" s="105">
        <v>18179074364.25</v>
      </c>
      <c r="L31" s="105">
        <v>20081490002.710003</v>
      </c>
      <c r="M31" s="105">
        <v>22094427057.720001</v>
      </c>
      <c r="N31" s="105">
        <v>25230623820.530003</v>
      </c>
    </row>
    <row r="32" spans="2:14">
      <c r="B32" s="39" t="s">
        <v>240</v>
      </c>
      <c r="C32" s="61" t="s">
        <v>241</v>
      </c>
      <c r="D32" s="61" t="s">
        <v>127</v>
      </c>
      <c r="E32" s="105">
        <v>1277049601.0500002</v>
      </c>
      <c r="F32" s="105">
        <v>1537324933.9400001</v>
      </c>
      <c r="G32" s="105">
        <v>1562208399.9100003</v>
      </c>
      <c r="H32" s="105">
        <v>1455500606.96</v>
      </c>
      <c r="I32" s="105">
        <v>1946886994.8199999</v>
      </c>
      <c r="J32" s="105">
        <v>1569996720.9300001</v>
      </c>
      <c r="K32" s="105">
        <v>2911898894.0799999</v>
      </c>
      <c r="L32" s="105">
        <v>3413767905.3299999</v>
      </c>
      <c r="M32" s="105">
        <v>4420376024.7600002</v>
      </c>
      <c r="N32" s="105">
        <v>3491564605.5599999</v>
      </c>
    </row>
    <row r="33" spans="2:14">
      <c r="B33" s="39" t="s">
        <v>242</v>
      </c>
      <c r="C33" s="60" t="s">
        <v>243</v>
      </c>
      <c r="D33" s="60" t="s">
        <v>127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</row>
    <row r="34" spans="2:14">
      <c r="B34" s="37" t="s">
        <v>244</v>
      </c>
      <c r="C34" s="59" t="s">
        <v>245</v>
      </c>
      <c r="D34" s="59" t="s">
        <v>127</v>
      </c>
      <c r="E34" s="107">
        <v>30895386590.600006</v>
      </c>
      <c r="F34" s="107">
        <v>33292124591.449997</v>
      </c>
      <c r="G34" s="107">
        <v>35130877151.129997</v>
      </c>
      <c r="H34" s="107">
        <v>39268792582.980003</v>
      </c>
      <c r="I34" s="107">
        <v>39975165866.970001</v>
      </c>
      <c r="J34" s="107">
        <v>32640115233.609997</v>
      </c>
      <c r="K34" s="107">
        <v>48777129173.590004</v>
      </c>
      <c r="L34" s="107">
        <v>59318113382.209999</v>
      </c>
      <c r="M34" s="107">
        <v>60670469786.630005</v>
      </c>
      <c r="N34" s="107">
        <v>70737198064.669998</v>
      </c>
    </row>
    <row r="35" spans="2:14">
      <c r="B35" s="39" t="s">
        <v>246</v>
      </c>
      <c r="C35" s="60" t="s">
        <v>247</v>
      </c>
      <c r="D35" s="60" t="s">
        <v>127</v>
      </c>
      <c r="E35" s="105">
        <v>25211388710.350002</v>
      </c>
      <c r="F35" s="105">
        <v>27286117737.939999</v>
      </c>
      <c r="G35" s="105">
        <v>28702773349.57</v>
      </c>
      <c r="H35" s="105">
        <v>32095899208.710003</v>
      </c>
      <c r="I35" s="105">
        <v>32478403014.119999</v>
      </c>
      <c r="J35" s="105">
        <v>29630127444.359997</v>
      </c>
      <c r="K35" s="105">
        <v>42637453239.380005</v>
      </c>
      <c r="L35" s="105">
        <v>50634800364.809998</v>
      </c>
      <c r="M35" s="105">
        <v>50795057561.010002</v>
      </c>
      <c r="N35" s="105">
        <v>60110456998.399994</v>
      </c>
    </row>
    <row r="36" spans="2:14">
      <c r="B36" s="39" t="s">
        <v>248</v>
      </c>
      <c r="C36" s="60" t="s">
        <v>249</v>
      </c>
      <c r="D36" s="60" t="s">
        <v>127</v>
      </c>
      <c r="E36" s="105">
        <v>7664789.6299999999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</row>
    <row r="37" spans="2:14">
      <c r="B37" s="39" t="s">
        <v>250</v>
      </c>
      <c r="C37" s="60" t="s">
        <v>251</v>
      </c>
      <c r="D37" s="60" t="s">
        <v>127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</row>
    <row r="38" spans="2:14">
      <c r="B38" s="39" t="s">
        <v>252</v>
      </c>
      <c r="C38" s="60" t="s">
        <v>253</v>
      </c>
      <c r="D38" s="60" t="s">
        <v>127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</row>
    <row r="39" spans="2:14">
      <c r="B39" s="39" t="s">
        <v>254</v>
      </c>
      <c r="C39" s="60" t="s">
        <v>255</v>
      </c>
      <c r="D39" s="60" t="s">
        <v>127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</row>
    <row r="40" spans="2:14">
      <c r="B40" s="39" t="s">
        <v>256</v>
      </c>
      <c r="C40" s="60" t="s">
        <v>257</v>
      </c>
      <c r="D40" s="60" t="s">
        <v>127</v>
      </c>
      <c r="E40" s="105">
        <v>5676333090.6200008</v>
      </c>
      <c r="F40" s="105">
        <v>6006006853.5100002</v>
      </c>
      <c r="G40" s="105">
        <v>6428103801.5599995</v>
      </c>
      <c r="H40" s="105">
        <v>7172893374.2700005</v>
      </c>
      <c r="I40" s="105">
        <v>7496762852.8499994</v>
      </c>
      <c r="J40" s="105">
        <v>3009987789.2500014</v>
      </c>
      <c r="K40" s="105">
        <v>6139675934.2099991</v>
      </c>
      <c r="L40" s="105">
        <v>8683313017.3999996</v>
      </c>
      <c r="M40" s="105">
        <v>9875412225.6199989</v>
      </c>
      <c r="N40" s="105">
        <v>10626741066.269999</v>
      </c>
    </row>
    <row r="41" spans="2:14">
      <c r="B41" s="62" t="s">
        <v>258</v>
      </c>
      <c r="C41" s="63" t="s">
        <v>259</v>
      </c>
      <c r="D41" s="63" t="s">
        <v>127</v>
      </c>
      <c r="E41" s="105">
        <v>78645351.830000013</v>
      </c>
      <c r="F41" s="105">
        <v>57765059.07</v>
      </c>
      <c r="G41" s="105">
        <v>52066227.030000009</v>
      </c>
      <c r="H41" s="105">
        <v>75979984.719999999</v>
      </c>
      <c r="I41" s="105">
        <v>56790170.249999993</v>
      </c>
      <c r="J41" s="105">
        <v>78139682.379999995</v>
      </c>
      <c r="K41" s="105">
        <v>91253449.989999995</v>
      </c>
      <c r="L41" s="105">
        <v>80516618.340000004</v>
      </c>
      <c r="M41" s="105">
        <v>225981039.21000028</v>
      </c>
      <c r="N41" s="105">
        <v>77148631.999999985</v>
      </c>
    </row>
    <row r="42" spans="2:14">
      <c r="B42" s="37" t="s">
        <v>130</v>
      </c>
      <c r="C42" s="27" t="s">
        <v>260</v>
      </c>
      <c r="D42" s="27" t="s">
        <v>127</v>
      </c>
      <c r="E42" s="107">
        <v>10474971119.4</v>
      </c>
      <c r="F42" s="107">
        <v>12751005252.859999</v>
      </c>
      <c r="G42" s="107">
        <v>16607175807.889999</v>
      </c>
      <c r="H42" s="107">
        <v>20213222966.571606</v>
      </c>
      <c r="I42" s="107">
        <v>27344763352.16</v>
      </c>
      <c r="J42" s="107">
        <v>24105462803.764999</v>
      </c>
      <c r="K42" s="107">
        <v>29770142445.786694</v>
      </c>
      <c r="L42" s="107">
        <v>36873077433.870003</v>
      </c>
      <c r="M42" s="107">
        <v>41863342005.440002</v>
      </c>
      <c r="N42" s="107">
        <v>52800380520.770004</v>
      </c>
    </row>
    <row r="43" spans="2:14">
      <c r="B43" s="37" t="s">
        <v>261</v>
      </c>
      <c r="C43" s="59" t="s">
        <v>262</v>
      </c>
      <c r="D43" s="59" t="s">
        <v>127</v>
      </c>
      <c r="E43" s="105">
        <v>10474971119.4</v>
      </c>
      <c r="F43" s="105">
        <v>12751005252.859999</v>
      </c>
      <c r="G43" s="105">
        <v>16607175807.889999</v>
      </c>
      <c r="H43" s="105">
        <v>20213222966.571606</v>
      </c>
      <c r="I43" s="105">
        <v>27344763352.16</v>
      </c>
      <c r="J43" s="105">
        <v>24105462803.764999</v>
      </c>
      <c r="K43" s="105">
        <v>29770142445.786694</v>
      </c>
      <c r="L43" s="105">
        <v>36873077433.870003</v>
      </c>
      <c r="M43" s="105">
        <v>41863342005.440002</v>
      </c>
      <c r="N43" s="105">
        <v>52800380520.770004</v>
      </c>
    </row>
    <row r="44" spans="2:14">
      <c r="B44" s="39" t="s">
        <v>263</v>
      </c>
      <c r="C44" s="60" t="s">
        <v>264</v>
      </c>
      <c r="D44" s="60" t="s">
        <v>127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</row>
    <row r="45" spans="2:14">
      <c r="B45" s="39" t="s">
        <v>265</v>
      </c>
      <c r="C45" s="60" t="s">
        <v>266</v>
      </c>
      <c r="D45" s="60" t="s">
        <v>127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</row>
    <row r="46" spans="2:14">
      <c r="B46" s="39" t="s">
        <v>267</v>
      </c>
      <c r="C46" s="60" t="s">
        <v>268</v>
      </c>
      <c r="D46" s="60" t="s">
        <v>127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</row>
    <row r="47" spans="2:14">
      <c r="B47" s="39" t="s">
        <v>269</v>
      </c>
      <c r="C47" s="60" t="s">
        <v>270</v>
      </c>
      <c r="D47" s="60" t="s">
        <v>127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</row>
    <row r="48" spans="2:14">
      <c r="B48" s="37" t="s">
        <v>271</v>
      </c>
      <c r="C48" s="59" t="s">
        <v>272</v>
      </c>
      <c r="D48" s="59" t="s">
        <v>127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</row>
    <row r="49" spans="2:14">
      <c r="B49" s="39" t="s">
        <v>273</v>
      </c>
      <c r="C49" s="60" t="s">
        <v>264</v>
      </c>
      <c r="D49" s="60" t="s">
        <v>127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</row>
    <row r="50" spans="2:14">
      <c r="B50" s="39" t="s">
        <v>274</v>
      </c>
      <c r="C50" s="60" t="s">
        <v>266</v>
      </c>
      <c r="D50" s="60" t="s">
        <v>127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</row>
    <row r="51" spans="2:14">
      <c r="B51" s="40" t="s">
        <v>275</v>
      </c>
      <c r="C51" s="64" t="s">
        <v>276</v>
      </c>
      <c r="D51" s="64" t="s">
        <v>127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</row>
    <row r="52" spans="2:14">
      <c r="B52" s="37" t="s">
        <v>132</v>
      </c>
      <c r="C52" s="27" t="s">
        <v>277</v>
      </c>
      <c r="D52" s="27" t="s">
        <v>127</v>
      </c>
      <c r="E52" s="107">
        <v>96157596263.440002</v>
      </c>
      <c r="F52" s="107">
        <v>1023685654.8</v>
      </c>
      <c r="G52" s="107">
        <v>1846245342.0299997</v>
      </c>
      <c r="H52" s="107">
        <v>965472989.58000004</v>
      </c>
      <c r="I52" s="107">
        <v>1038440718</v>
      </c>
      <c r="J52" s="107">
        <v>1517759607.8400002</v>
      </c>
      <c r="K52" s="107">
        <v>895726034.18000007</v>
      </c>
      <c r="L52" s="107">
        <v>1145816033.9400001</v>
      </c>
      <c r="M52" s="107">
        <v>972970008.25</v>
      </c>
      <c r="N52" s="107">
        <v>620357265.58999991</v>
      </c>
    </row>
    <row r="53" spans="2:14">
      <c r="B53" s="37" t="s">
        <v>278</v>
      </c>
      <c r="C53" s="59" t="s">
        <v>279</v>
      </c>
      <c r="D53" s="59" t="s">
        <v>127</v>
      </c>
      <c r="E53" s="107">
        <v>93671848698.710007</v>
      </c>
      <c r="F53" s="107">
        <v>167147224.60000002</v>
      </c>
      <c r="G53" s="107">
        <v>273664558.37</v>
      </c>
      <c r="H53" s="107">
        <v>30190408.790000007</v>
      </c>
      <c r="I53" s="107">
        <v>71833987.5</v>
      </c>
      <c r="J53" s="107">
        <v>31542785.170000002</v>
      </c>
      <c r="K53" s="107">
        <v>0</v>
      </c>
      <c r="L53" s="107">
        <v>371445274.50000006</v>
      </c>
      <c r="M53" s="107">
        <v>155139393.30000001</v>
      </c>
      <c r="N53" s="107">
        <v>15807441.02</v>
      </c>
    </row>
    <row r="54" spans="2:14">
      <c r="B54" s="39" t="s">
        <v>280</v>
      </c>
      <c r="C54" s="60" t="s">
        <v>281</v>
      </c>
      <c r="D54" s="60" t="s">
        <v>127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</row>
    <row r="55" spans="2:14">
      <c r="B55" s="39" t="s">
        <v>282</v>
      </c>
      <c r="C55" s="60" t="s">
        <v>283</v>
      </c>
      <c r="D55" s="60" t="s">
        <v>127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</row>
    <row r="56" spans="2:14">
      <c r="B56" s="37" t="s">
        <v>284</v>
      </c>
      <c r="C56" s="59" t="s">
        <v>285</v>
      </c>
      <c r="D56" s="59" t="s">
        <v>127</v>
      </c>
      <c r="E56" s="107">
        <v>2485747564.73</v>
      </c>
      <c r="F56" s="107">
        <v>856538430.19999993</v>
      </c>
      <c r="G56" s="107">
        <v>1572580783.6599998</v>
      </c>
      <c r="H56" s="107">
        <v>935282580.79000008</v>
      </c>
      <c r="I56" s="107">
        <v>966606730.5</v>
      </c>
      <c r="J56" s="107">
        <v>1486216822.6700001</v>
      </c>
      <c r="K56" s="107">
        <v>895726034.18000007</v>
      </c>
      <c r="L56" s="107">
        <v>774370759.43999994</v>
      </c>
      <c r="M56" s="107">
        <v>817830614.95000005</v>
      </c>
      <c r="N56" s="107">
        <v>604549824.56999993</v>
      </c>
    </row>
    <row r="57" spans="2:14">
      <c r="B57" s="39" t="s">
        <v>286</v>
      </c>
      <c r="C57" s="60" t="s">
        <v>287</v>
      </c>
      <c r="D57" s="60" t="s">
        <v>127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</row>
    <row r="58" spans="2:14">
      <c r="B58" s="39" t="s">
        <v>288</v>
      </c>
      <c r="C58" s="60" t="s">
        <v>289</v>
      </c>
      <c r="D58" s="60" t="s">
        <v>127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</row>
    <row r="59" spans="2:14">
      <c r="B59" s="37" t="s">
        <v>290</v>
      </c>
      <c r="C59" s="59" t="s">
        <v>291</v>
      </c>
      <c r="D59" s="59" t="s">
        <v>127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</row>
    <row r="60" spans="2:14">
      <c r="B60" s="39" t="s">
        <v>292</v>
      </c>
      <c r="C60" s="60" t="s">
        <v>287</v>
      </c>
      <c r="D60" s="60" t="s">
        <v>127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</row>
    <row r="61" spans="2:14">
      <c r="B61" s="40" t="s">
        <v>293</v>
      </c>
      <c r="C61" s="64" t="s">
        <v>294</v>
      </c>
      <c r="D61" s="64" t="s">
        <v>127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</row>
    <row r="62" spans="2:14">
      <c r="B62" s="37" t="s">
        <v>134</v>
      </c>
      <c r="C62" s="27" t="s">
        <v>295</v>
      </c>
      <c r="D62" s="27" t="s">
        <v>127</v>
      </c>
      <c r="E62" s="107">
        <v>39773273641.135605</v>
      </c>
      <c r="F62" s="107">
        <v>50419458930.533112</v>
      </c>
      <c r="G62" s="107">
        <v>52260713325.457336</v>
      </c>
      <c r="H62" s="107">
        <v>67384228351.80983</v>
      </c>
      <c r="I62" s="107">
        <v>75506900611.697998</v>
      </c>
      <c r="J62" s="107">
        <v>76900322983.281998</v>
      </c>
      <c r="K62" s="107">
        <v>79581024435.223999</v>
      </c>
      <c r="L62" s="107">
        <v>116819778676.26703</v>
      </c>
      <c r="M62" s="107">
        <v>126049124546.45706</v>
      </c>
      <c r="N62" s="107">
        <v>159119233419.30603</v>
      </c>
    </row>
    <row r="63" spans="2:14">
      <c r="B63" s="37" t="s">
        <v>296</v>
      </c>
      <c r="C63" s="59" t="s">
        <v>297</v>
      </c>
      <c r="D63" s="59" t="s">
        <v>127</v>
      </c>
      <c r="E63" s="107">
        <v>8777803751.7799988</v>
      </c>
      <c r="F63" s="107">
        <v>13052662498.9</v>
      </c>
      <c r="G63" s="107">
        <v>10618654190.34</v>
      </c>
      <c r="H63" s="107">
        <v>13971334557.473637</v>
      </c>
      <c r="I63" s="107">
        <v>14459805058.23</v>
      </c>
      <c r="J63" s="107">
        <v>23416475923.286003</v>
      </c>
      <c r="K63" s="107">
        <v>14542203068.1</v>
      </c>
      <c r="L63" s="107">
        <v>21438794254.700001</v>
      </c>
      <c r="M63" s="107">
        <v>18855940091.107071</v>
      </c>
      <c r="N63" s="107">
        <v>18088483130.419994</v>
      </c>
    </row>
    <row r="64" spans="2:14">
      <c r="B64" s="39" t="s">
        <v>298</v>
      </c>
      <c r="C64" s="60" t="s">
        <v>299</v>
      </c>
      <c r="D64" s="60" t="s">
        <v>127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</row>
    <row r="65" spans="2:14">
      <c r="B65" s="39" t="s">
        <v>300</v>
      </c>
      <c r="C65" s="61" t="s">
        <v>301</v>
      </c>
      <c r="D65" s="61" t="s">
        <v>127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</row>
    <row r="66" spans="2:14">
      <c r="B66" s="39" t="s">
        <v>302</v>
      </c>
      <c r="C66" s="61" t="s">
        <v>303</v>
      </c>
      <c r="D66" s="61" t="s">
        <v>127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</row>
    <row r="67" spans="2:14">
      <c r="B67" s="39" t="s">
        <v>304</v>
      </c>
      <c r="C67" s="61" t="s">
        <v>291</v>
      </c>
      <c r="D67" s="61" t="s">
        <v>127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</row>
    <row r="68" spans="2:14">
      <c r="B68" s="39" t="s">
        <v>305</v>
      </c>
      <c r="C68" s="60" t="s">
        <v>306</v>
      </c>
      <c r="D68" s="60" t="s">
        <v>127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</row>
    <row r="69" spans="2:14">
      <c r="B69" s="39" t="s">
        <v>307</v>
      </c>
      <c r="C69" s="60" t="s">
        <v>308</v>
      </c>
      <c r="D69" s="60" t="s">
        <v>127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</row>
    <row r="70" spans="2:14">
      <c r="B70" s="39" t="s">
        <v>309</v>
      </c>
      <c r="C70" s="60" t="s">
        <v>310</v>
      </c>
      <c r="D70" s="60" t="s">
        <v>127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</row>
    <row r="71" spans="2:14">
      <c r="B71" s="39" t="s">
        <v>311</v>
      </c>
      <c r="C71" s="60" t="s">
        <v>312</v>
      </c>
      <c r="D71" s="60" t="s">
        <v>127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</row>
    <row r="72" spans="2:14">
      <c r="B72" s="39" t="s">
        <v>313</v>
      </c>
      <c r="C72" s="60" t="s">
        <v>314</v>
      </c>
      <c r="D72" s="60" t="s">
        <v>127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</row>
    <row r="73" spans="2:14">
      <c r="B73" s="37" t="s">
        <v>315</v>
      </c>
      <c r="C73" s="59" t="s">
        <v>316</v>
      </c>
      <c r="D73" s="59" t="s">
        <v>127</v>
      </c>
      <c r="E73" s="107">
        <v>23519642494.646664</v>
      </c>
      <c r="F73" s="107">
        <v>27259689789.253326</v>
      </c>
      <c r="G73" s="107">
        <v>26819166536.566677</v>
      </c>
      <c r="H73" s="107">
        <v>47268868856.533722</v>
      </c>
      <c r="I73" s="107">
        <v>41624910638.620003</v>
      </c>
      <c r="J73" s="107">
        <v>27861998772.459995</v>
      </c>
      <c r="K73" s="107">
        <v>37015696275.520004</v>
      </c>
      <c r="L73" s="107">
        <v>50012122585.219994</v>
      </c>
      <c r="M73" s="107">
        <v>65773252515.899986</v>
      </c>
      <c r="N73" s="107">
        <v>108913742863.83701</v>
      </c>
    </row>
    <row r="74" spans="2:14">
      <c r="B74" s="39" t="s">
        <v>317</v>
      </c>
      <c r="C74" s="60" t="s">
        <v>318</v>
      </c>
      <c r="D74" s="60" t="s">
        <v>127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</row>
    <row r="75" spans="2:14">
      <c r="B75" s="39" t="s">
        <v>319</v>
      </c>
      <c r="C75" s="60" t="s">
        <v>320</v>
      </c>
      <c r="D75" s="60" t="s">
        <v>127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</row>
    <row r="76" spans="2:14">
      <c r="B76" s="39" t="s">
        <v>321</v>
      </c>
      <c r="C76" s="60" t="s">
        <v>322</v>
      </c>
      <c r="D76" s="60" t="s">
        <v>127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</row>
    <row r="77" spans="2:14">
      <c r="B77" s="39" t="s">
        <v>323</v>
      </c>
      <c r="C77" s="60" t="s">
        <v>324</v>
      </c>
      <c r="D77" s="60" t="s">
        <v>127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</row>
    <row r="78" spans="2:14">
      <c r="B78" s="37" t="s">
        <v>325</v>
      </c>
      <c r="C78" s="59" t="s">
        <v>326</v>
      </c>
      <c r="D78" s="59" t="s">
        <v>127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</row>
    <row r="79" spans="2:14">
      <c r="B79" s="37" t="s">
        <v>327</v>
      </c>
      <c r="C79" s="59" t="s">
        <v>328</v>
      </c>
      <c r="D79" s="59" t="s">
        <v>127</v>
      </c>
      <c r="E79" s="107">
        <v>7475827394.7089424</v>
      </c>
      <c r="F79" s="107">
        <v>10107106642.379784</v>
      </c>
      <c r="G79" s="107">
        <v>14822892598.550663</v>
      </c>
      <c r="H79" s="107">
        <v>6144024937.802475</v>
      </c>
      <c r="I79" s="107">
        <v>19422184914.848</v>
      </c>
      <c r="J79" s="107">
        <v>25621848287.535999</v>
      </c>
      <c r="K79" s="107">
        <v>28023125091.603996</v>
      </c>
      <c r="L79" s="107">
        <v>45368861836.347023</v>
      </c>
      <c r="M79" s="107">
        <v>41419931939.450005</v>
      </c>
      <c r="N79" s="107">
        <v>32117007425.049011</v>
      </c>
    </row>
    <row r="80" spans="2:14">
      <c r="B80" s="39" t="s">
        <v>329</v>
      </c>
      <c r="C80" s="60" t="s">
        <v>287</v>
      </c>
      <c r="D80" s="60" t="s">
        <v>127</v>
      </c>
      <c r="E80" s="107">
        <v>7475827394.7089424</v>
      </c>
      <c r="F80" s="107">
        <v>10107106642.379784</v>
      </c>
      <c r="G80" s="107">
        <v>14822892598.550663</v>
      </c>
      <c r="H80" s="107">
        <v>6144024937.802475</v>
      </c>
      <c r="I80" s="107">
        <v>19422184914.848</v>
      </c>
      <c r="J80" s="107">
        <v>25621848287.535999</v>
      </c>
      <c r="K80" s="107">
        <v>28023125091.603996</v>
      </c>
      <c r="L80" s="107">
        <v>45368861836.347023</v>
      </c>
      <c r="M80" s="107">
        <v>41419931939.450005</v>
      </c>
      <c r="N80" s="107">
        <v>32117007425.049011</v>
      </c>
    </row>
    <row r="81" spans="2:14">
      <c r="B81" s="39" t="s">
        <v>330</v>
      </c>
      <c r="C81" s="61" t="s">
        <v>331</v>
      </c>
      <c r="D81" s="61" t="s">
        <v>127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</row>
    <row r="82" spans="2:14">
      <c r="B82" s="39" t="s">
        <v>332</v>
      </c>
      <c r="C82" s="61" t="s">
        <v>333</v>
      </c>
      <c r="D82" s="61" t="s">
        <v>127</v>
      </c>
      <c r="E82" s="105">
        <v>7475827394.7089424</v>
      </c>
      <c r="F82" s="105">
        <v>10107106642.379784</v>
      </c>
      <c r="G82" s="105">
        <v>14822892598.550663</v>
      </c>
      <c r="H82" s="105">
        <v>6144024937.802475</v>
      </c>
      <c r="I82" s="105">
        <v>19422184914.848</v>
      </c>
      <c r="J82" s="105">
        <v>25621848287.535999</v>
      </c>
      <c r="K82" s="105">
        <v>28023125091.603996</v>
      </c>
      <c r="L82" s="105">
        <v>45368861836.347023</v>
      </c>
      <c r="M82" s="105">
        <v>41419931939.450005</v>
      </c>
      <c r="N82" s="105">
        <v>32117007425.049011</v>
      </c>
    </row>
    <row r="83" spans="2:14">
      <c r="B83" s="39" t="s">
        <v>334</v>
      </c>
      <c r="C83" s="60" t="s">
        <v>335</v>
      </c>
      <c r="D83" s="60" t="s">
        <v>127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</row>
    <row r="84" spans="2:14" ht="33.75" customHeight="1">
      <c r="B84" s="37" t="s">
        <v>336</v>
      </c>
      <c r="C84" s="65" t="s">
        <v>337</v>
      </c>
      <c r="D84" s="65" t="s">
        <v>127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1751498322.1900003</v>
      </c>
      <c r="L84" s="107">
        <v>6603504993.4899998</v>
      </c>
      <c r="M84" s="107">
        <v>7763295.1203268021</v>
      </c>
      <c r="N84" s="107">
        <v>0</v>
      </c>
    </row>
    <row r="85" spans="2:14">
      <c r="B85" s="39" t="s">
        <v>338</v>
      </c>
      <c r="C85" s="60" t="s">
        <v>339</v>
      </c>
      <c r="D85" s="60" t="s">
        <v>127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8">
        <v>1751498322.1900003</v>
      </c>
      <c r="L85" s="108">
        <v>6603504993.4899998</v>
      </c>
      <c r="M85" s="108">
        <v>7763295.1203268021</v>
      </c>
      <c r="N85" s="108">
        <v>0</v>
      </c>
    </row>
    <row r="86" spans="2:14">
      <c r="B86" s="39" t="s">
        <v>340</v>
      </c>
      <c r="C86" s="61" t="s">
        <v>341</v>
      </c>
      <c r="D86" s="61" t="s">
        <v>127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1751498322.1900003</v>
      </c>
      <c r="L86" s="105">
        <v>6603504993.4899998</v>
      </c>
      <c r="M86" s="105">
        <v>7763295.1203268021</v>
      </c>
      <c r="N86" s="105">
        <v>0</v>
      </c>
    </row>
    <row r="87" spans="2:14">
      <c r="B87" s="39" t="s">
        <v>342</v>
      </c>
      <c r="C87" s="61" t="s">
        <v>343</v>
      </c>
      <c r="D87" s="61" t="s">
        <v>127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</row>
    <row r="88" spans="2:14">
      <c r="B88" s="39" t="s">
        <v>344</v>
      </c>
      <c r="C88" s="61" t="s">
        <v>345</v>
      </c>
      <c r="D88" s="61" t="s">
        <v>127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</row>
    <row r="89" spans="2:14">
      <c r="B89" s="23" t="s">
        <v>346</v>
      </c>
      <c r="C89" s="66" t="s">
        <v>347</v>
      </c>
      <c r="D89" s="66" t="s">
        <v>127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>
        <v>0</v>
      </c>
      <c r="N89" s="105">
        <v>0</v>
      </c>
    </row>
    <row r="91" spans="2:14">
      <c r="C91" s="83"/>
    </row>
    <row r="92" spans="2:14">
      <c r="C92" s="83"/>
    </row>
    <row r="93" spans="2:14">
      <c r="C93" s="83"/>
    </row>
    <row r="94" spans="2:14">
      <c r="C94" s="83"/>
    </row>
    <row r="95" spans="2:14">
      <c r="C95" s="83"/>
    </row>
    <row r="96" spans="2:14">
      <c r="C96" s="83"/>
    </row>
    <row r="97" spans="3:3">
      <c r="C97" s="83"/>
    </row>
    <row r="98" spans="3:3">
      <c r="C98" s="83"/>
    </row>
    <row r="99" spans="3:3">
      <c r="C99" s="83"/>
    </row>
    <row r="100" spans="3:3">
      <c r="C100" s="83"/>
    </row>
    <row r="101" spans="3:3">
      <c r="C101" s="83"/>
    </row>
    <row r="102" spans="3:3">
      <c r="C102" s="83"/>
    </row>
    <row r="103" spans="3:3">
      <c r="C103" s="83"/>
    </row>
    <row r="104" spans="3:3">
      <c r="C104" s="83"/>
    </row>
    <row r="105" spans="3:3">
      <c r="C105" s="83"/>
    </row>
    <row r="106" spans="3:3">
      <c r="C106" s="83">
        <v>0</v>
      </c>
    </row>
  </sheetData>
  <mergeCells count="4">
    <mergeCell ref="E2:N2"/>
    <mergeCell ref="E3:N3"/>
    <mergeCell ref="E4:N5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6"/>
  <sheetViews>
    <sheetView showGridLines="0" zoomScaleNormal="100" workbookViewId="0">
      <pane xSplit="4" ySplit="1" topLeftCell="K46" activePane="bottomRight" state="frozen"/>
      <selection pane="topRight" activeCell="C19" sqref="C19:P19"/>
      <selection pane="bottomLeft" activeCell="C19" sqref="C19:P19"/>
      <selection pane="bottomRight" activeCell="O7" sqref="O7"/>
    </sheetView>
  </sheetViews>
  <sheetFormatPr baseColWidth="10" defaultColWidth="11.42578125" defaultRowHeight="15"/>
  <cols>
    <col min="3" max="3" width="64.28515625" customWidth="1"/>
    <col min="5" max="5" width="11.7109375" style="49" bestFit="1" customWidth="1"/>
    <col min="6" max="6" width="11.5703125" style="49"/>
    <col min="7" max="7" width="11" style="49" bestFit="1" customWidth="1"/>
    <col min="8" max="8" width="12.140625" style="49" bestFit="1" customWidth="1"/>
    <col min="9" max="9" width="12.42578125" style="49" bestFit="1" customWidth="1"/>
    <col min="10" max="10" width="12.140625" style="49" bestFit="1" customWidth="1"/>
    <col min="11" max="11" width="12.28515625" style="49" bestFit="1" customWidth="1"/>
    <col min="12" max="12" width="12.85546875" style="49" bestFit="1" customWidth="1"/>
    <col min="13" max="13" width="13.5703125" style="49" bestFit="1" customWidth="1"/>
    <col min="14" max="14" width="14" customWidth="1"/>
  </cols>
  <sheetData>
    <row r="1" spans="2:14">
      <c r="B1" s="12" t="s">
        <v>119</v>
      </c>
      <c r="E1"/>
      <c r="F1"/>
      <c r="G1"/>
      <c r="H1"/>
      <c r="I1"/>
      <c r="J1"/>
      <c r="K1"/>
      <c r="L1"/>
      <c r="M1"/>
    </row>
    <row r="2" spans="2:14" ht="15.75">
      <c r="B2" s="50" t="s">
        <v>120</v>
      </c>
      <c r="C2" s="51"/>
      <c r="D2" s="27"/>
      <c r="E2" s="127" t="str">
        <f>+Indice!H25</f>
        <v>Gobierno Central Consolidado</v>
      </c>
      <c r="F2" s="127"/>
      <c r="G2" s="127"/>
      <c r="H2" s="127"/>
      <c r="I2" s="127"/>
      <c r="J2" s="127"/>
      <c r="K2" s="127"/>
      <c r="L2" s="127"/>
      <c r="M2" s="127"/>
      <c r="N2" s="127"/>
    </row>
    <row r="3" spans="2:14" ht="15.75">
      <c r="B3" s="50" t="s">
        <v>348</v>
      </c>
      <c r="C3" s="52"/>
      <c r="D3" s="22"/>
      <c r="E3" s="127" t="s">
        <v>122</v>
      </c>
      <c r="F3" s="127"/>
      <c r="G3" s="127"/>
      <c r="H3" s="127"/>
      <c r="I3" s="127"/>
      <c r="J3" s="127"/>
      <c r="K3" s="127"/>
      <c r="L3" s="127"/>
      <c r="M3" s="127"/>
      <c r="N3" s="127"/>
    </row>
    <row r="4" spans="2:14" ht="15" customHeight="1">
      <c r="B4" s="19"/>
      <c r="C4" s="20"/>
      <c r="D4" s="21"/>
      <c r="E4" s="128" t="s">
        <v>123</v>
      </c>
      <c r="F4" s="128"/>
      <c r="G4" s="128"/>
      <c r="H4" s="128"/>
      <c r="I4" s="128"/>
      <c r="J4" s="128"/>
      <c r="K4" s="128"/>
      <c r="L4" s="128"/>
      <c r="M4" s="128"/>
      <c r="N4" s="128"/>
    </row>
    <row r="5" spans="2:14" ht="15" customHeight="1">
      <c r="B5" s="130" t="s">
        <v>349</v>
      </c>
      <c r="C5" s="131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>
      <c r="B6" s="130"/>
      <c r="C6" s="131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2:14">
      <c r="B7" s="67"/>
      <c r="C7" s="68"/>
      <c r="D7" s="22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>
      <c r="B8" s="57" t="s">
        <v>136</v>
      </c>
      <c r="C8" s="58" t="s">
        <v>350</v>
      </c>
      <c r="D8" s="69" t="s">
        <v>127</v>
      </c>
      <c r="E8" s="103">
        <v>491053773598.72137</v>
      </c>
      <c r="F8" s="103">
        <v>558799508545.46863</v>
      </c>
      <c r="G8" s="103">
        <v>621571171585.92578</v>
      </c>
      <c r="H8" s="103">
        <v>674631663043.50659</v>
      </c>
      <c r="I8" s="103">
        <v>800304697165.3031</v>
      </c>
      <c r="J8" s="103">
        <v>950773840855.88049</v>
      </c>
      <c r="K8" s="103">
        <v>942120033842.04822</v>
      </c>
      <c r="L8" s="103">
        <v>1129876684754.6951</v>
      </c>
      <c r="M8" s="103">
        <v>1222067589084.9868</v>
      </c>
      <c r="N8" s="103">
        <v>1383739210842.8345</v>
      </c>
    </row>
    <row r="9" spans="2:14">
      <c r="B9" s="37" t="s">
        <v>138</v>
      </c>
      <c r="C9" s="27" t="s">
        <v>351</v>
      </c>
      <c r="D9" s="22" t="s">
        <v>127</v>
      </c>
      <c r="E9" s="109">
        <v>186594462464.30527</v>
      </c>
      <c r="F9" s="109">
        <v>207306655604.93008</v>
      </c>
      <c r="G9" s="109">
        <v>225697687657.59796</v>
      </c>
      <c r="H9" s="109">
        <v>260687700645.92462</v>
      </c>
      <c r="I9" s="109">
        <v>277136619293.16699</v>
      </c>
      <c r="J9" s="109">
        <v>289253218068.40906</v>
      </c>
      <c r="K9" s="109">
        <v>308116961566.78766</v>
      </c>
      <c r="L9" s="109">
        <v>382714681308.43201</v>
      </c>
      <c r="M9" s="109">
        <v>419393906069.71912</v>
      </c>
      <c r="N9" s="109">
        <v>456661048878.02954</v>
      </c>
    </row>
    <row r="10" spans="2:14">
      <c r="B10" s="39" t="s">
        <v>352</v>
      </c>
      <c r="C10" s="28" t="s">
        <v>353</v>
      </c>
      <c r="D10" s="22" t="s">
        <v>127</v>
      </c>
      <c r="E10" s="110">
        <v>186594462464.30527</v>
      </c>
      <c r="F10" s="110">
        <v>207306655604.93008</v>
      </c>
      <c r="G10" s="110">
        <v>225697687657.59796</v>
      </c>
      <c r="H10" s="110">
        <v>260687700645.92462</v>
      </c>
      <c r="I10" s="110">
        <v>277136619293.16699</v>
      </c>
      <c r="J10" s="110">
        <v>289253218068.40906</v>
      </c>
      <c r="K10" s="110">
        <v>308116961566.78766</v>
      </c>
      <c r="L10" s="110">
        <v>382714681308.43201</v>
      </c>
      <c r="M10" s="110">
        <v>419393906069.71912</v>
      </c>
      <c r="N10" s="110">
        <v>456661048878.02954</v>
      </c>
    </row>
    <row r="11" spans="2:14">
      <c r="B11" s="39" t="s">
        <v>354</v>
      </c>
      <c r="C11" s="28" t="s">
        <v>355</v>
      </c>
      <c r="D11" s="22" t="s">
        <v>127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</row>
    <row r="12" spans="2:14">
      <c r="B12" s="39" t="s">
        <v>356</v>
      </c>
      <c r="C12" s="60" t="s">
        <v>357</v>
      </c>
      <c r="D12" s="22" t="s">
        <v>127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</row>
    <row r="13" spans="2:14">
      <c r="B13" s="40" t="s">
        <v>358</v>
      </c>
      <c r="C13" s="64" t="s">
        <v>359</v>
      </c>
      <c r="D13" s="30" t="s">
        <v>127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</row>
    <row r="14" spans="2:14">
      <c r="B14" s="70" t="s">
        <v>140</v>
      </c>
      <c r="C14" s="71" t="s">
        <v>360</v>
      </c>
      <c r="D14" s="72" t="s">
        <v>127</v>
      </c>
      <c r="E14" s="110">
        <v>87800476428.601929</v>
      </c>
      <c r="F14" s="110">
        <v>96233347785.686493</v>
      </c>
      <c r="G14" s="110">
        <v>108057015886.21091</v>
      </c>
      <c r="H14" s="110">
        <v>116374922671.25159</v>
      </c>
      <c r="I14" s="110">
        <v>136668494948.99741</v>
      </c>
      <c r="J14" s="110">
        <v>147835804583.6828</v>
      </c>
      <c r="K14" s="110">
        <v>211540386735.75143</v>
      </c>
      <c r="L14" s="110">
        <v>190466768208.6691</v>
      </c>
      <c r="M14" s="110">
        <v>223394933910.93558</v>
      </c>
      <c r="N14" s="110">
        <v>230236932717.06238</v>
      </c>
    </row>
    <row r="15" spans="2:14">
      <c r="B15" s="70" t="s">
        <v>142</v>
      </c>
      <c r="C15" s="71" t="s">
        <v>361</v>
      </c>
      <c r="D15" s="72" t="s">
        <v>127</v>
      </c>
      <c r="E15" s="110">
        <v>3208092668.9148927</v>
      </c>
      <c r="F15" s="110">
        <v>3535584311.1032414</v>
      </c>
      <c r="G15" s="110">
        <v>3989232507.8377695</v>
      </c>
      <c r="H15" s="110">
        <v>4852799970.9829092</v>
      </c>
      <c r="I15" s="110">
        <v>6142152668.6300001</v>
      </c>
      <c r="J15" s="110">
        <v>7554607178.6400003</v>
      </c>
      <c r="K15" s="110">
        <v>10243946798.236105</v>
      </c>
      <c r="L15" s="110">
        <v>16047710702.182152</v>
      </c>
      <c r="M15" s="110">
        <v>12629823887.223854</v>
      </c>
      <c r="N15" s="110">
        <v>12510754245.097849</v>
      </c>
    </row>
    <row r="16" spans="2:14">
      <c r="B16" s="37" t="s">
        <v>144</v>
      </c>
      <c r="C16" s="27" t="s">
        <v>362</v>
      </c>
      <c r="D16" s="22" t="s">
        <v>127</v>
      </c>
      <c r="E16" s="109">
        <v>74255813453.772263</v>
      </c>
      <c r="F16" s="109">
        <v>88386764297.877228</v>
      </c>
      <c r="G16" s="109">
        <v>96879646071.003296</v>
      </c>
      <c r="H16" s="109">
        <v>109689147069.32024</v>
      </c>
      <c r="I16" s="109">
        <v>125323095245.68256</v>
      </c>
      <c r="J16" s="109">
        <v>144460832815.32755</v>
      </c>
      <c r="K16" s="109">
        <v>168559862098.80875</v>
      </c>
      <c r="L16" s="109">
        <v>178675640809.28143</v>
      </c>
      <c r="M16" s="109">
        <v>213931089669.66544</v>
      </c>
      <c r="N16" s="109">
        <v>250735180378.30536</v>
      </c>
    </row>
    <row r="17" spans="2:14">
      <c r="B17" s="39" t="s">
        <v>363</v>
      </c>
      <c r="C17" s="28" t="s">
        <v>364</v>
      </c>
      <c r="D17" s="22" t="s">
        <v>127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</row>
    <row r="18" spans="2:14">
      <c r="B18" s="39" t="s">
        <v>365</v>
      </c>
      <c r="C18" s="28" t="s">
        <v>366</v>
      </c>
      <c r="D18" s="22" t="s">
        <v>127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</row>
    <row r="19" spans="2:14">
      <c r="B19" s="40" t="s">
        <v>367</v>
      </c>
      <c r="C19" s="29" t="s">
        <v>368</v>
      </c>
      <c r="D19" s="30" t="s">
        <v>127</v>
      </c>
      <c r="E19" s="110">
        <v>74255813453.772263</v>
      </c>
      <c r="F19" s="110">
        <v>88386764297.877228</v>
      </c>
      <c r="G19" s="110">
        <v>96879646071.003296</v>
      </c>
      <c r="H19" s="110">
        <v>109689147069.32024</v>
      </c>
      <c r="I19" s="110">
        <v>125323095245.68256</v>
      </c>
      <c r="J19" s="110">
        <v>144460832815.32755</v>
      </c>
      <c r="K19" s="110">
        <v>168559862098.80875</v>
      </c>
      <c r="L19" s="110">
        <v>178675640809.28143</v>
      </c>
      <c r="M19" s="110">
        <v>213931089669.66544</v>
      </c>
      <c r="N19" s="110">
        <v>250735180378.30536</v>
      </c>
    </row>
    <row r="20" spans="2:14">
      <c r="B20" s="37" t="s">
        <v>146</v>
      </c>
      <c r="C20" s="27" t="s">
        <v>369</v>
      </c>
      <c r="D20" s="22" t="s">
        <v>127</v>
      </c>
      <c r="E20" s="109">
        <v>32588434515.139999</v>
      </c>
      <c r="F20" s="109">
        <v>29269090982.690002</v>
      </c>
      <c r="G20" s="109">
        <v>26201001184.860001</v>
      </c>
      <c r="H20" s="109">
        <v>25643333974.270004</v>
      </c>
      <c r="I20" s="109">
        <v>31504561301.600002</v>
      </c>
      <c r="J20" s="109">
        <v>39348251756.770004</v>
      </c>
      <c r="K20" s="109">
        <v>66616624753.280472</v>
      </c>
      <c r="L20" s="109">
        <v>131387559193.10983</v>
      </c>
      <c r="M20" s="109">
        <v>104818406999.246</v>
      </c>
      <c r="N20" s="109">
        <v>137521090983.01416</v>
      </c>
    </row>
    <row r="21" spans="2:14">
      <c r="B21" s="39" t="s">
        <v>370</v>
      </c>
      <c r="C21" s="28" t="s">
        <v>371</v>
      </c>
      <c r="D21" s="22" t="s">
        <v>127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</row>
    <row r="22" spans="2:14">
      <c r="B22" s="39" t="s">
        <v>372</v>
      </c>
      <c r="C22" s="28" t="s">
        <v>373</v>
      </c>
      <c r="D22" s="22" t="s">
        <v>127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</row>
    <row r="23" spans="2:14">
      <c r="B23" s="40" t="s">
        <v>374</v>
      </c>
      <c r="C23" s="29" t="s">
        <v>375</v>
      </c>
      <c r="D23" s="30" t="s">
        <v>127</v>
      </c>
      <c r="E23" s="111">
        <v>32588434515.139999</v>
      </c>
      <c r="F23" s="111">
        <v>29269090982.690002</v>
      </c>
      <c r="G23" s="111">
        <v>26201001184.860001</v>
      </c>
      <c r="H23" s="111">
        <v>25643333974.270004</v>
      </c>
      <c r="I23" s="111">
        <v>31504561301.600002</v>
      </c>
      <c r="J23" s="111">
        <v>39348251756.770004</v>
      </c>
      <c r="K23" s="111">
        <v>66616624753.280472</v>
      </c>
      <c r="L23" s="111">
        <v>131387559193.10983</v>
      </c>
      <c r="M23" s="111">
        <v>104818406999.246</v>
      </c>
      <c r="N23" s="111">
        <v>137521090983.01416</v>
      </c>
    </row>
    <row r="24" spans="2:14">
      <c r="B24" s="37" t="s">
        <v>148</v>
      </c>
      <c r="C24" s="27" t="s">
        <v>376</v>
      </c>
      <c r="D24" s="22" t="s">
        <v>127</v>
      </c>
      <c r="E24" s="109">
        <v>17588896046.179996</v>
      </c>
      <c r="F24" s="109">
        <v>18141139264.720009</v>
      </c>
      <c r="G24" s="109">
        <v>17970610118.180008</v>
      </c>
      <c r="H24" s="109">
        <v>20068262226.529999</v>
      </c>
      <c r="I24" s="109">
        <v>19923894947.269997</v>
      </c>
      <c r="J24" s="109">
        <v>22112146357.549995</v>
      </c>
      <c r="K24" s="109">
        <v>26568440570.51001</v>
      </c>
      <c r="L24" s="109">
        <v>27609545921.670017</v>
      </c>
      <c r="M24" s="109">
        <v>26885508573.049973</v>
      </c>
      <c r="N24" s="109">
        <v>27037975737.099983</v>
      </c>
    </row>
    <row r="25" spans="2:14">
      <c r="B25" s="39" t="s">
        <v>377</v>
      </c>
      <c r="C25" s="28" t="s">
        <v>378</v>
      </c>
      <c r="D25" s="22" t="s">
        <v>127</v>
      </c>
      <c r="E25" s="109">
        <v>923154.8</v>
      </c>
      <c r="F25" s="109">
        <v>980508.9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8340000</v>
      </c>
      <c r="M25" s="109">
        <v>25179469.419999998</v>
      </c>
      <c r="N25" s="109">
        <v>92472803.359999999</v>
      </c>
    </row>
    <row r="26" spans="2:14">
      <c r="B26" s="39" t="s">
        <v>379</v>
      </c>
      <c r="C26" s="60" t="s">
        <v>380</v>
      </c>
      <c r="D26" s="22" t="s">
        <v>127</v>
      </c>
      <c r="E26" s="110">
        <v>923154.8</v>
      </c>
      <c r="F26" s="110">
        <v>980508.9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8340000</v>
      </c>
      <c r="M26" s="110">
        <v>25179469.419999998</v>
      </c>
      <c r="N26" s="110">
        <v>92472803.359999999</v>
      </c>
    </row>
    <row r="27" spans="2:14">
      <c r="B27" s="39" t="s">
        <v>381</v>
      </c>
      <c r="C27" s="60" t="s">
        <v>382</v>
      </c>
      <c r="D27" s="22" t="s">
        <v>127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</row>
    <row r="28" spans="2:14">
      <c r="B28" s="39" t="s">
        <v>383</v>
      </c>
      <c r="C28" s="28" t="s">
        <v>384</v>
      </c>
      <c r="D28" s="22" t="s">
        <v>127</v>
      </c>
      <c r="E28" s="109">
        <v>260573747.07000002</v>
      </c>
      <c r="F28" s="109">
        <v>476737097.50000006</v>
      </c>
      <c r="G28" s="109">
        <v>464838129.13999999</v>
      </c>
      <c r="H28" s="109">
        <v>704228349</v>
      </c>
      <c r="I28" s="109">
        <v>712724849.78999996</v>
      </c>
      <c r="J28" s="109">
        <v>1117742601.4600008</v>
      </c>
      <c r="K28" s="109">
        <v>2735870066.7199998</v>
      </c>
      <c r="L28" s="109">
        <v>763595764.12</v>
      </c>
      <c r="M28" s="109">
        <v>723950721.25</v>
      </c>
      <c r="N28" s="109">
        <v>1081898943.54</v>
      </c>
    </row>
    <row r="29" spans="2:14">
      <c r="B29" s="39" t="s">
        <v>385</v>
      </c>
      <c r="C29" s="60" t="s">
        <v>380</v>
      </c>
      <c r="D29" s="22" t="s">
        <v>127</v>
      </c>
      <c r="E29" s="110">
        <v>260573747.07000002</v>
      </c>
      <c r="F29" s="110">
        <v>476737097.50000006</v>
      </c>
      <c r="G29" s="110">
        <v>464838129.13999999</v>
      </c>
      <c r="H29" s="110">
        <v>704228349</v>
      </c>
      <c r="I29" s="110">
        <v>712724849.78999996</v>
      </c>
      <c r="J29" s="110">
        <v>1117742601.4600008</v>
      </c>
      <c r="K29" s="110">
        <v>2735870066.7199998</v>
      </c>
      <c r="L29" s="110">
        <v>763595764.12</v>
      </c>
      <c r="M29" s="110">
        <v>723950721.25</v>
      </c>
      <c r="N29" s="110">
        <v>1081898943.54</v>
      </c>
    </row>
    <row r="30" spans="2:14">
      <c r="B30" s="39" t="s">
        <v>386</v>
      </c>
      <c r="C30" s="60" t="s">
        <v>382</v>
      </c>
      <c r="D30" s="22" t="s">
        <v>127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</row>
    <row r="31" spans="2:14">
      <c r="B31" s="39" t="s">
        <v>387</v>
      </c>
      <c r="C31" s="28" t="s">
        <v>388</v>
      </c>
      <c r="D31" s="22" t="s">
        <v>127</v>
      </c>
      <c r="E31" s="109">
        <v>17327399144.309998</v>
      </c>
      <c r="F31" s="109">
        <v>17663421658.320007</v>
      </c>
      <c r="G31" s="109">
        <v>17505771989.040009</v>
      </c>
      <c r="H31" s="109">
        <v>19364033877.529999</v>
      </c>
      <c r="I31" s="109">
        <v>19211170097.479996</v>
      </c>
      <c r="J31" s="109">
        <v>20994403756.089996</v>
      </c>
      <c r="K31" s="109">
        <v>23832570503.790009</v>
      </c>
      <c r="L31" s="109">
        <v>26837610157.550018</v>
      </c>
      <c r="M31" s="109">
        <v>26136378382.379974</v>
      </c>
      <c r="N31" s="109">
        <v>25863603990.199982</v>
      </c>
    </row>
    <row r="32" spans="2:14">
      <c r="B32" s="39" t="s">
        <v>389</v>
      </c>
      <c r="C32" s="60" t="s">
        <v>380</v>
      </c>
      <c r="D32" s="22" t="s">
        <v>127</v>
      </c>
      <c r="E32" s="111">
        <v>17327399144.309998</v>
      </c>
      <c r="F32" s="111">
        <v>17663421658.320007</v>
      </c>
      <c r="G32" s="111">
        <v>17505771989.040009</v>
      </c>
      <c r="H32" s="111">
        <v>19364033877.529999</v>
      </c>
      <c r="I32" s="111">
        <v>19211170097.479996</v>
      </c>
      <c r="J32" s="111">
        <v>20994403756.089996</v>
      </c>
      <c r="K32" s="111">
        <v>23832570503.790009</v>
      </c>
      <c r="L32" s="111">
        <v>26837610157.550018</v>
      </c>
      <c r="M32" s="111">
        <v>26136378382.379974</v>
      </c>
      <c r="N32" s="111">
        <v>25863603990.199982</v>
      </c>
    </row>
    <row r="33" spans="2:14">
      <c r="B33" s="40" t="s">
        <v>390</v>
      </c>
      <c r="C33" s="64" t="s">
        <v>382</v>
      </c>
      <c r="D33" s="30" t="s">
        <v>127</v>
      </c>
      <c r="E33" s="112">
        <v>0</v>
      </c>
      <c r="F33" s="111">
        <v>0</v>
      </c>
      <c r="G33" s="111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</row>
    <row r="34" spans="2:14">
      <c r="B34" s="37" t="s">
        <v>149</v>
      </c>
      <c r="C34" s="27" t="s">
        <v>391</v>
      </c>
      <c r="D34" s="22" t="s">
        <v>127</v>
      </c>
      <c r="E34" s="113">
        <v>42829972353.489998</v>
      </c>
      <c r="F34" s="113">
        <v>44364969372.12999</v>
      </c>
      <c r="G34" s="113">
        <v>49651868999.520004</v>
      </c>
      <c r="H34" s="113">
        <v>54416815039.097115</v>
      </c>
      <c r="I34" s="113">
        <v>58855586041.610001</v>
      </c>
      <c r="J34" s="113">
        <v>187439567386.33002</v>
      </c>
      <c r="K34" s="113">
        <v>92743147347.319992</v>
      </c>
      <c r="L34" s="113">
        <v>106386478009.75</v>
      </c>
      <c r="M34" s="113">
        <v>123820212302.29999</v>
      </c>
      <c r="N34" s="113">
        <v>137796625834.14999</v>
      </c>
    </row>
    <row r="35" spans="2:14">
      <c r="B35" s="39" t="s">
        <v>392</v>
      </c>
      <c r="C35" s="28" t="s">
        <v>393</v>
      </c>
      <c r="D35" s="22" t="s">
        <v>127</v>
      </c>
      <c r="E35" s="110">
        <v>42829972353.489998</v>
      </c>
      <c r="F35" s="110">
        <v>44364969372.12999</v>
      </c>
      <c r="G35" s="110">
        <v>49651868999.520004</v>
      </c>
      <c r="H35" s="110">
        <v>54416815039.097115</v>
      </c>
      <c r="I35" s="110">
        <v>58855586041.610001</v>
      </c>
      <c r="J35" s="110">
        <v>187439567386.33002</v>
      </c>
      <c r="K35" s="110">
        <v>92743147347.319992</v>
      </c>
      <c r="L35" s="110">
        <v>106386478009.75</v>
      </c>
      <c r="M35" s="110">
        <v>123820212302.29999</v>
      </c>
      <c r="N35" s="110">
        <v>137796625834.14999</v>
      </c>
    </row>
    <row r="36" spans="2:14">
      <c r="B36" s="39" t="s">
        <v>394</v>
      </c>
      <c r="C36" s="28" t="s">
        <v>395</v>
      </c>
      <c r="D36" s="22" t="s">
        <v>127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</row>
    <row r="37" spans="2:14">
      <c r="B37" s="40" t="s">
        <v>396</v>
      </c>
      <c r="C37" s="29" t="s">
        <v>397</v>
      </c>
      <c r="D37" s="30" t="s">
        <v>127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</row>
    <row r="38" spans="2:14">
      <c r="B38" s="37" t="s">
        <v>151</v>
      </c>
      <c r="C38" s="27" t="s">
        <v>398</v>
      </c>
      <c r="D38" s="22" t="s">
        <v>127</v>
      </c>
      <c r="E38" s="109">
        <v>46187625668.317032</v>
      </c>
      <c r="F38" s="109">
        <v>71561956926.331589</v>
      </c>
      <c r="G38" s="109">
        <v>93124109160.715851</v>
      </c>
      <c r="H38" s="109">
        <v>82898681446.130005</v>
      </c>
      <c r="I38" s="109">
        <v>144750292718.34607</v>
      </c>
      <c r="J38" s="109">
        <v>112769412709.17101</v>
      </c>
      <c r="K38" s="109">
        <v>57730663971.353867</v>
      </c>
      <c r="L38" s="109">
        <v>96588300601.600449</v>
      </c>
      <c r="M38" s="109">
        <v>97193707672.846939</v>
      </c>
      <c r="N38" s="109">
        <v>131239602070.07516</v>
      </c>
    </row>
    <row r="39" spans="2:14">
      <c r="B39" s="39" t="s">
        <v>399</v>
      </c>
      <c r="C39" s="28" t="s">
        <v>400</v>
      </c>
      <c r="D39" s="22" t="s">
        <v>127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</row>
    <row r="40" spans="2:14">
      <c r="B40" s="39" t="s">
        <v>401</v>
      </c>
      <c r="C40" s="60" t="s">
        <v>402</v>
      </c>
      <c r="D40" s="22" t="s">
        <v>127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</row>
    <row r="41" spans="2:14">
      <c r="B41" s="39" t="s">
        <v>403</v>
      </c>
      <c r="C41" s="60" t="s">
        <v>404</v>
      </c>
      <c r="D41" s="22" t="s">
        <v>127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</row>
    <row r="42" spans="2:14">
      <c r="B42" s="39" t="s">
        <v>405</v>
      </c>
      <c r="C42" s="60" t="s">
        <v>406</v>
      </c>
      <c r="D42" s="22" t="s">
        <v>127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</row>
    <row r="43" spans="2:14">
      <c r="B43" s="39" t="s">
        <v>407</v>
      </c>
      <c r="C43" s="60" t="s">
        <v>408</v>
      </c>
      <c r="D43" s="22" t="s">
        <v>127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</row>
    <row r="44" spans="2:14">
      <c r="B44" s="39" t="s">
        <v>409</v>
      </c>
      <c r="C44" s="60" t="s">
        <v>410</v>
      </c>
      <c r="D44" s="22" t="s">
        <v>127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</row>
    <row r="45" spans="2:14">
      <c r="B45" s="39" t="s">
        <v>411</v>
      </c>
      <c r="C45" s="28" t="s">
        <v>412</v>
      </c>
      <c r="D45" s="22" t="s">
        <v>127</v>
      </c>
      <c r="E45" s="109">
        <v>46187625668.317032</v>
      </c>
      <c r="F45" s="109">
        <v>71561956926.331589</v>
      </c>
      <c r="G45" s="109">
        <v>93124109160.715851</v>
      </c>
      <c r="H45" s="109">
        <v>82898681446.130005</v>
      </c>
      <c r="I45" s="109">
        <v>144750292718.34607</v>
      </c>
      <c r="J45" s="109">
        <v>112769412709.17101</v>
      </c>
      <c r="K45" s="109">
        <v>57730663971.353867</v>
      </c>
      <c r="L45" s="109">
        <v>96359250070.790451</v>
      </c>
      <c r="M45" s="109">
        <v>97193707672.846939</v>
      </c>
      <c r="N45" s="109">
        <v>131239602070.07516</v>
      </c>
    </row>
    <row r="46" spans="2:14">
      <c r="B46" s="39" t="s">
        <v>413</v>
      </c>
      <c r="C46" s="60" t="s">
        <v>281</v>
      </c>
      <c r="D46" s="22" t="s">
        <v>127</v>
      </c>
      <c r="E46" s="110">
        <v>46187625668.317032</v>
      </c>
      <c r="F46" s="110">
        <v>71561956926.331589</v>
      </c>
      <c r="G46" s="110">
        <v>93124109160.715851</v>
      </c>
      <c r="H46" s="110">
        <v>82898681446.130005</v>
      </c>
      <c r="I46" s="110">
        <v>144750292718.34607</v>
      </c>
      <c r="J46" s="110">
        <v>112769412709.17101</v>
      </c>
      <c r="K46" s="110">
        <v>57730663971.353867</v>
      </c>
      <c r="L46" s="110">
        <v>96359250070.790451</v>
      </c>
      <c r="M46" s="110">
        <v>97193707672.846939</v>
      </c>
      <c r="N46" s="110">
        <v>131239602070.07516</v>
      </c>
    </row>
    <row r="47" spans="2:14">
      <c r="B47" s="39" t="s">
        <v>414</v>
      </c>
      <c r="C47" s="60" t="s">
        <v>283</v>
      </c>
      <c r="D47" s="22" t="s">
        <v>127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</row>
    <row r="48" spans="2:14" ht="33.75" customHeight="1">
      <c r="B48" s="39" t="s">
        <v>415</v>
      </c>
      <c r="C48" s="73" t="s">
        <v>416</v>
      </c>
      <c r="D48" s="74" t="s">
        <v>127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229050530.81</v>
      </c>
      <c r="M48" s="109">
        <v>0</v>
      </c>
      <c r="N48" s="109">
        <v>0</v>
      </c>
    </row>
    <row r="49" spans="2:14">
      <c r="B49" s="39" t="s">
        <v>417</v>
      </c>
      <c r="C49" s="60" t="s">
        <v>418</v>
      </c>
      <c r="D49" s="74" t="s">
        <v>127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229050530.81</v>
      </c>
      <c r="M49" s="110">
        <v>0</v>
      </c>
      <c r="N49" s="110">
        <v>0</v>
      </c>
    </row>
    <row r="50" spans="2:14">
      <c r="B50" s="39" t="s">
        <v>419</v>
      </c>
      <c r="C50" s="61" t="s">
        <v>420</v>
      </c>
      <c r="D50" s="74" t="s">
        <v>127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229050530.81</v>
      </c>
      <c r="M50" s="110">
        <v>0</v>
      </c>
      <c r="N50" s="110">
        <v>0</v>
      </c>
    </row>
    <row r="51" spans="2:14">
      <c r="B51" s="39" t="s">
        <v>421</v>
      </c>
      <c r="C51" s="61" t="s">
        <v>343</v>
      </c>
      <c r="D51" s="74" t="s">
        <v>127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</row>
    <row r="52" spans="2:14">
      <c r="B52" s="39" t="s">
        <v>422</v>
      </c>
      <c r="C52" s="61" t="s">
        <v>345</v>
      </c>
      <c r="D52" s="74" t="s">
        <v>127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</row>
    <row r="53" spans="2:14">
      <c r="B53" s="23" t="s">
        <v>423</v>
      </c>
      <c r="C53" s="66" t="s">
        <v>347</v>
      </c>
      <c r="D53" s="75" t="s">
        <v>127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</row>
    <row r="56" spans="2:14">
      <c r="B56" s="121" t="s">
        <v>190</v>
      </c>
      <c r="C56" s="121"/>
    </row>
  </sheetData>
  <mergeCells count="6">
    <mergeCell ref="B56:C56"/>
    <mergeCell ref="B5:C6"/>
    <mergeCell ref="E2:N2"/>
    <mergeCell ref="E3:N3"/>
    <mergeCell ref="E4:N5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102"/>
  <sheetViews>
    <sheetView showGridLines="0" zoomScale="90" zoomScaleNormal="90" workbookViewId="0">
      <pane xSplit="4" ySplit="1" topLeftCell="E90" activePane="bottomRight" state="frozen"/>
      <selection pane="topRight" activeCell="C19" sqref="C19:P19"/>
      <selection pane="bottomLeft" activeCell="C19" sqref="C19:P19"/>
      <selection pane="bottomRight" activeCell="E6" sqref="E6:N6"/>
    </sheetView>
  </sheetViews>
  <sheetFormatPr baseColWidth="10" defaultColWidth="11.42578125" defaultRowHeight="15"/>
  <cols>
    <col min="1" max="2" width="11.42578125" style="76"/>
    <col min="3" max="3" width="58" style="76" customWidth="1"/>
    <col min="4" max="4" width="11.42578125" style="76"/>
    <col min="5" max="5" width="11.42578125" style="49"/>
    <col min="6" max="13" width="11.42578125" style="82"/>
    <col min="14" max="16384" width="11.42578125" style="76"/>
  </cols>
  <sheetData>
    <row r="1" spans="2:14" customFormat="1">
      <c r="B1" s="12" t="s">
        <v>119</v>
      </c>
    </row>
    <row r="2" spans="2:14" ht="15.75">
      <c r="B2" s="50" t="s">
        <v>120</v>
      </c>
      <c r="C2" s="51"/>
      <c r="D2" s="27"/>
      <c r="E2" s="127" t="str">
        <f>+Indice!H25</f>
        <v>Gobierno Central Consolidado</v>
      </c>
      <c r="F2" s="127"/>
      <c r="G2" s="127"/>
      <c r="H2" s="127"/>
      <c r="I2" s="127"/>
      <c r="J2" s="127"/>
      <c r="K2" s="127"/>
      <c r="L2" s="127"/>
      <c r="M2" s="127"/>
      <c r="N2" s="127"/>
    </row>
    <row r="3" spans="2:14" ht="15.75">
      <c r="B3" s="50" t="s">
        <v>424</v>
      </c>
      <c r="C3" s="52"/>
      <c r="D3" s="22"/>
      <c r="E3" s="127" t="s">
        <v>122</v>
      </c>
      <c r="F3" s="127"/>
      <c r="G3" s="127"/>
      <c r="H3" s="127"/>
      <c r="I3" s="127"/>
      <c r="J3" s="127"/>
      <c r="K3" s="127"/>
      <c r="L3" s="127"/>
      <c r="M3" s="127"/>
      <c r="N3" s="127"/>
    </row>
    <row r="4" spans="2:14" ht="15" customHeight="1">
      <c r="B4" s="19"/>
      <c r="C4" s="20"/>
      <c r="D4" s="21"/>
      <c r="E4" s="128" t="s">
        <v>123</v>
      </c>
      <c r="F4" s="128"/>
      <c r="G4" s="128"/>
      <c r="H4" s="128"/>
      <c r="I4" s="128"/>
      <c r="J4" s="128"/>
      <c r="K4" s="128"/>
      <c r="L4" s="128"/>
      <c r="M4" s="128"/>
      <c r="N4" s="128"/>
    </row>
    <row r="5" spans="2:14" ht="15" customHeight="1">
      <c r="B5" s="130" t="s">
        <v>425</v>
      </c>
      <c r="C5" s="131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ht="14.25">
      <c r="B6" s="130"/>
      <c r="C6" s="131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2:14" ht="14.25">
      <c r="B7" s="67"/>
      <c r="C7" s="68"/>
      <c r="D7" s="22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  <c r="N7" s="84">
        <v>2024</v>
      </c>
    </row>
    <row r="8" spans="2:14" ht="14.25">
      <c r="B8" s="57" t="s">
        <v>30</v>
      </c>
      <c r="C8" s="58" t="s">
        <v>31</v>
      </c>
      <c r="D8" s="69" t="s">
        <v>127</v>
      </c>
      <c r="E8" s="114">
        <v>73717488185.764328</v>
      </c>
      <c r="F8" s="114">
        <v>-37405993096.537827</v>
      </c>
      <c r="G8" s="114">
        <v>-49114206473.691833</v>
      </c>
      <c r="H8" s="114">
        <v>-19216269692.008438</v>
      </c>
      <c r="I8" s="114">
        <v>-81977191158.697769</v>
      </c>
      <c r="J8" s="114">
        <v>-283839302582.55811</v>
      </c>
      <c r="K8" s="114">
        <v>-70730703541.943909</v>
      </c>
      <c r="L8" s="114">
        <v>-98394654753.450165</v>
      </c>
      <c r="M8" s="114">
        <v>-79109194254.379807</v>
      </c>
      <c r="N8" s="114">
        <v>-87310116322.906677</v>
      </c>
    </row>
    <row r="9" spans="2:14" ht="14.25">
      <c r="B9" s="62" t="s">
        <v>32</v>
      </c>
      <c r="C9" s="77" t="s">
        <v>33</v>
      </c>
      <c r="D9" s="30" t="s">
        <v>127</v>
      </c>
      <c r="E9" s="115">
        <v>70587517284.468719</v>
      </c>
      <c r="F9" s="115">
        <v>60094128166.936363</v>
      </c>
      <c r="G9" s="115">
        <v>72090579158.876099</v>
      </c>
      <c r="H9" s="115">
        <v>71072585038.601593</v>
      </c>
      <c r="I9" s="115">
        <v>75296077579.499008</v>
      </c>
      <c r="J9" s="115">
        <v>77322275347.335999</v>
      </c>
      <c r="K9" s="115">
        <v>77378295102.589508</v>
      </c>
      <c r="L9" s="115">
        <v>97114220427.941513</v>
      </c>
      <c r="M9" s="115">
        <v>145261746859.98334</v>
      </c>
      <c r="N9" s="115">
        <v>135687910845.8033</v>
      </c>
    </row>
    <row r="10" spans="2:14" ht="14.25">
      <c r="B10" s="37" t="s">
        <v>34</v>
      </c>
      <c r="C10" s="59" t="s">
        <v>35</v>
      </c>
      <c r="D10" s="22" t="s">
        <v>127</v>
      </c>
      <c r="E10" s="109">
        <v>68781458614.648712</v>
      </c>
      <c r="F10" s="109">
        <v>58187270833.076363</v>
      </c>
      <c r="G10" s="109">
        <v>68917306308.976105</v>
      </c>
      <c r="H10" s="109">
        <v>69013758506.441605</v>
      </c>
      <c r="I10" s="109">
        <v>73211460423.389008</v>
      </c>
      <c r="J10" s="109">
        <v>75242529233.576004</v>
      </c>
      <c r="K10" s="109">
        <v>75916598950.819504</v>
      </c>
      <c r="L10" s="109">
        <v>92697181415.831512</v>
      </c>
      <c r="M10" s="109">
        <v>140584191240.96335</v>
      </c>
      <c r="N10" s="109">
        <v>133813816926.56329</v>
      </c>
    </row>
    <row r="11" spans="2:14" ht="14.25">
      <c r="B11" s="39" t="s">
        <v>36</v>
      </c>
      <c r="C11" s="60" t="s">
        <v>37</v>
      </c>
      <c r="D11" s="22" t="s">
        <v>127</v>
      </c>
      <c r="E11" s="110">
        <v>62615881575.201561</v>
      </c>
      <c r="F11" s="110">
        <v>51467022851.947502</v>
      </c>
      <c r="G11" s="110">
        <v>59485540492.012405</v>
      </c>
      <c r="H11" s="110">
        <v>54039027333.512177</v>
      </c>
      <c r="I11" s="110">
        <v>57517218042.657791</v>
      </c>
      <c r="J11" s="110">
        <v>56892834341.70459</v>
      </c>
      <c r="K11" s="110">
        <v>59305091880.540894</v>
      </c>
      <c r="L11" s="110">
        <v>74359395282.166382</v>
      </c>
      <c r="M11" s="110">
        <v>117742319943.91479</v>
      </c>
      <c r="N11" s="110">
        <v>110073469637.92519</v>
      </c>
    </row>
    <row r="12" spans="2:14" ht="14.25">
      <c r="B12" s="39" t="s">
        <v>38</v>
      </c>
      <c r="C12" s="60" t="s">
        <v>39</v>
      </c>
      <c r="D12" s="22" t="s">
        <v>127</v>
      </c>
      <c r="E12" s="110">
        <v>5412721939.19942</v>
      </c>
      <c r="F12" s="110">
        <v>6069850212.0236931</v>
      </c>
      <c r="G12" s="110">
        <v>9034746945.1713066</v>
      </c>
      <c r="H12" s="110">
        <v>13566310250.342413</v>
      </c>
      <c r="I12" s="110">
        <v>14620504062.452251</v>
      </c>
      <c r="J12" s="110">
        <v>17308425604.950676</v>
      </c>
      <c r="K12" s="110">
        <v>15321477846.793055</v>
      </c>
      <c r="L12" s="110">
        <v>16797015104.426716</v>
      </c>
      <c r="M12" s="110">
        <v>20037816146.369869</v>
      </c>
      <c r="N12" s="110">
        <v>19756106947.542919</v>
      </c>
    </row>
    <row r="13" spans="2:14" ht="14.25">
      <c r="B13" s="39" t="s">
        <v>40</v>
      </c>
      <c r="C13" s="60" t="s">
        <v>41</v>
      </c>
      <c r="D13" s="22" t="s">
        <v>127</v>
      </c>
      <c r="E13" s="110">
        <v>752855100.24772644</v>
      </c>
      <c r="F13" s="110">
        <v>650397769.10517442</v>
      </c>
      <c r="G13" s="110">
        <v>397018871.79238605</v>
      </c>
      <c r="H13" s="110">
        <v>1408420922.5870109</v>
      </c>
      <c r="I13" s="110">
        <v>1073738318.2789549</v>
      </c>
      <c r="J13" s="110">
        <v>1041269286.9207281</v>
      </c>
      <c r="K13" s="110">
        <v>1290029223.4855466</v>
      </c>
      <c r="L13" s="110">
        <v>1540771029.2384148</v>
      </c>
      <c r="M13" s="110">
        <v>2804055150.6786771</v>
      </c>
      <c r="N13" s="110">
        <v>3984240341.0951848</v>
      </c>
    </row>
    <row r="14" spans="2:14" ht="14.25">
      <c r="B14" s="39" t="s">
        <v>42</v>
      </c>
      <c r="C14" s="60" t="s">
        <v>43</v>
      </c>
      <c r="D14" s="22" t="s">
        <v>127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</row>
    <row r="15" spans="2:14" ht="14.25">
      <c r="B15" s="37" t="s">
        <v>44</v>
      </c>
      <c r="C15" s="59" t="s">
        <v>45</v>
      </c>
      <c r="D15" s="22" t="s">
        <v>127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</row>
    <row r="16" spans="2:14" ht="14.25">
      <c r="B16" s="37" t="s">
        <v>46</v>
      </c>
      <c r="C16" s="59" t="s">
        <v>47</v>
      </c>
      <c r="D16" s="22" t="s">
        <v>127</v>
      </c>
      <c r="E16" s="110">
        <v>8594728.6899999995</v>
      </c>
      <c r="F16" s="110">
        <v>29450020.009999998</v>
      </c>
      <c r="G16" s="110">
        <v>9661188.1099999994</v>
      </c>
      <c r="H16" s="110">
        <v>9445174.0899999999</v>
      </c>
      <c r="I16" s="110">
        <v>4673477.32</v>
      </c>
      <c r="J16" s="110">
        <v>905790.00000000012</v>
      </c>
      <c r="K16" s="110">
        <v>6170329.7999999998</v>
      </c>
      <c r="L16" s="110">
        <v>22267166.469999999</v>
      </c>
      <c r="M16" s="110">
        <v>16403791.529999999</v>
      </c>
      <c r="N16" s="110">
        <v>68652289.209999993</v>
      </c>
    </row>
    <row r="17" spans="2:14" ht="14.25">
      <c r="B17" s="37" t="s">
        <v>48</v>
      </c>
      <c r="C17" s="59" t="s">
        <v>49</v>
      </c>
      <c r="D17" s="22" t="s">
        <v>127</v>
      </c>
      <c r="E17" s="110">
        <v>1797463941.1299996</v>
      </c>
      <c r="F17" s="110">
        <v>1877407313.8499999</v>
      </c>
      <c r="G17" s="110">
        <v>3163611661.79</v>
      </c>
      <c r="H17" s="110">
        <v>2049381358.0699997</v>
      </c>
      <c r="I17" s="110">
        <v>2079943678.79</v>
      </c>
      <c r="J17" s="110">
        <v>2078840323.76</v>
      </c>
      <c r="K17" s="110">
        <v>1455525821.9699998</v>
      </c>
      <c r="L17" s="110">
        <v>4394771845.6399994</v>
      </c>
      <c r="M17" s="110">
        <v>4661151827.4900007</v>
      </c>
      <c r="N17" s="110">
        <v>1805441630.03</v>
      </c>
    </row>
    <row r="18" spans="2:14" ht="14.25">
      <c r="B18" s="39" t="s">
        <v>50</v>
      </c>
      <c r="C18" s="60" t="s">
        <v>51</v>
      </c>
      <c r="D18" s="22" t="s">
        <v>127</v>
      </c>
      <c r="E18" s="110">
        <v>1573956879.7899997</v>
      </c>
      <c r="F18" s="110">
        <v>1573882552.05</v>
      </c>
      <c r="G18" s="110">
        <v>2454667068.6100001</v>
      </c>
      <c r="H18" s="110">
        <v>1489131608.4099998</v>
      </c>
      <c r="I18" s="110">
        <v>1341088994.47</v>
      </c>
      <c r="J18" s="110">
        <v>1265433331.0599999</v>
      </c>
      <c r="K18" s="110">
        <v>901410833.42999995</v>
      </c>
      <c r="L18" s="110">
        <v>4390315508.9399996</v>
      </c>
      <c r="M18" s="110">
        <v>4659399716.6400003</v>
      </c>
      <c r="N18" s="110">
        <v>1805441630.03</v>
      </c>
    </row>
    <row r="19" spans="2:14" ht="14.25">
      <c r="B19" s="39" t="s">
        <v>52</v>
      </c>
      <c r="C19" s="60" t="s">
        <v>53</v>
      </c>
      <c r="D19" s="22" t="s">
        <v>127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</row>
    <row r="20" spans="2:14" ht="14.25">
      <c r="B20" s="39" t="s">
        <v>54</v>
      </c>
      <c r="C20" s="60" t="s">
        <v>55</v>
      </c>
      <c r="D20" s="22" t="s">
        <v>127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</row>
    <row r="21" spans="2:14" ht="14.25">
      <c r="B21" s="39" t="s">
        <v>56</v>
      </c>
      <c r="C21" s="60" t="s">
        <v>57</v>
      </c>
      <c r="D21" s="22" t="s">
        <v>127</v>
      </c>
      <c r="E21" s="110">
        <v>223507061.34</v>
      </c>
      <c r="F21" s="110">
        <v>303524761.80000001</v>
      </c>
      <c r="G21" s="110">
        <v>708944593.17999995</v>
      </c>
      <c r="H21" s="110">
        <v>560249749.65999985</v>
      </c>
      <c r="I21" s="110">
        <v>738854684.32000005</v>
      </c>
      <c r="J21" s="110">
        <v>813406992.70000005</v>
      </c>
      <c r="K21" s="110">
        <v>554114988.53999996</v>
      </c>
      <c r="L21" s="110">
        <v>4456336.6999999993</v>
      </c>
      <c r="M21" s="110">
        <v>1752110.85</v>
      </c>
      <c r="N21" s="110">
        <v>0</v>
      </c>
    </row>
    <row r="22" spans="2:14" ht="14.25">
      <c r="B22" s="78" t="s">
        <v>58</v>
      </c>
      <c r="C22" s="79" t="s">
        <v>59</v>
      </c>
      <c r="D22" s="80" t="s">
        <v>127</v>
      </c>
      <c r="E22" s="109">
        <v>-1819227715.4449956</v>
      </c>
      <c r="F22" s="109">
        <v>13343690278.561003</v>
      </c>
      <c r="G22" s="109">
        <v>14110662405.035002</v>
      </c>
      <c r="H22" s="109">
        <v>39341383516.469994</v>
      </c>
      <c r="I22" s="109">
        <v>29190619932.690002</v>
      </c>
      <c r="J22" s="109">
        <v>133296083754.12997</v>
      </c>
      <c r="K22" s="109">
        <v>47341899153.870003</v>
      </c>
      <c r="L22" s="109">
        <v>23780682328.620033</v>
      </c>
      <c r="M22" s="109">
        <v>-14318451054.55089</v>
      </c>
      <c r="N22" s="109">
        <v>-14915494722.100014</v>
      </c>
    </row>
    <row r="23" spans="2:14" ht="14.25">
      <c r="B23" s="39" t="s">
        <v>60</v>
      </c>
      <c r="C23" s="28" t="s">
        <v>61</v>
      </c>
      <c r="D23" s="22" t="s">
        <v>127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</row>
    <row r="24" spans="2:14" ht="14.25">
      <c r="B24" s="39" t="s">
        <v>62</v>
      </c>
      <c r="C24" s="28" t="s">
        <v>63</v>
      </c>
      <c r="D24" s="22" t="s">
        <v>127</v>
      </c>
      <c r="E24" s="110">
        <v>-3752905895.9599957</v>
      </c>
      <c r="F24" s="110">
        <v>8106045583.6600018</v>
      </c>
      <c r="G24" s="110">
        <v>8261706233.3200016</v>
      </c>
      <c r="H24" s="110">
        <v>32253628369.229996</v>
      </c>
      <c r="I24" s="110">
        <v>15863447025.79001</v>
      </c>
      <c r="J24" s="110">
        <v>123049157331.99997</v>
      </c>
      <c r="K24" s="110">
        <v>23974457496.480007</v>
      </c>
      <c r="L24" s="110">
        <v>13818165118.550034</v>
      </c>
      <c r="M24" s="110">
        <v>-23682385111.260895</v>
      </c>
      <c r="N24" s="110">
        <v>-25827831614.440014</v>
      </c>
    </row>
    <row r="25" spans="2:14" ht="14.25">
      <c r="B25" s="39" t="s">
        <v>64</v>
      </c>
      <c r="C25" s="28" t="s">
        <v>65</v>
      </c>
      <c r="D25" s="22" t="s">
        <v>127</v>
      </c>
      <c r="E25" s="110">
        <v>0</v>
      </c>
      <c r="F25" s="110">
        <v>574565985.07000029</v>
      </c>
      <c r="G25" s="110">
        <v>574434929.21999979</v>
      </c>
      <c r="H25" s="110">
        <v>1245794385.4499989</v>
      </c>
      <c r="I25" s="110">
        <v>4102090023.3699937</v>
      </c>
      <c r="J25" s="110">
        <v>0</v>
      </c>
      <c r="K25" s="110">
        <v>7513413213.4600019</v>
      </c>
      <c r="L25" s="110">
        <v>4687924394.3500004</v>
      </c>
      <c r="M25" s="110">
        <v>3525473632.9500036</v>
      </c>
      <c r="N25" s="110">
        <v>7212421945.75</v>
      </c>
    </row>
    <row r="26" spans="2:14" ht="14.25">
      <c r="B26" s="39" t="s">
        <v>66</v>
      </c>
      <c r="C26" s="28" t="s">
        <v>67</v>
      </c>
      <c r="D26" s="22" t="s">
        <v>127</v>
      </c>
      <c r="E26" s="110">
        <v>0</v>
      </c>
      <c r="F26" s="110">
        <v>931367.78000000119</v>
      </c>
      <c r="G26" s="110">
        <v>-542023.22000000114</v>
      </c>
      <c r="H26" s="110">
        <v>-40692.510000000009</v>
      </c>
      <c r="I26" s="110">
        <v>0</v>
      </c>
      <c r="J26" s="110">
        <v>0</v>
      </c>
      <c r="K26" s="110">
        <v>-1078226.0199999996</v>
      </c>
      <c r="L26" s="110">
        <v>-2827.8</v>
      </c>
      <c r="M26" s="110">
        <v>0</v>
      </c>
      <c r="N26" s="110">
        <v>0</v>
      </c>
    </row>
    <row r="27" spans="2:14" ht="14.25">
      <c r="B27" s="39" t="s">
        <v>68</v>
      </c>
      <c r="C27" s="28" t="s">
        <v>69</v>
      </c>
      <c r="D27" s="22" t="s">
        <v>127</v>
      </c>
      <c r="E27" s="110">
        <v>2227795022.77</v>
      </c>
      <c r="F27" s="110">
        <v>5028449194.75</v>
      </c>
      <c r="G27" s="110">
        <v>5008407147.1100006</v>
      </c>
      <c r="H27" s="110">
        <v>5652727215.6200008</v>
      </c>
      <c r="I27" s="110">
        <v>8589278751.4200001</v>
      </c>
      <c r="J27" s="110">
        <v>10246926422.129999</v>
      </c>
      <c r="K27" s="110">
        <v>13840809633.089998</v>
      </c>
      <c r="L27" s="110">
        <v>5124213875.0299997</v>
      </c>
      <c r="M27" s="110">
        <v>6009849471.9200001</v>
      </c>
      <c r="N27" s="110">
        <v>4085648611.3199997</v>
      </c>
    </row>
    <row r="28" spans="2:14" ht="14.25">
      <c r="B28" s="39" t="s">
        <v>70</v>
      </c>
      <c r="C28" s="28" t="s">
        <v>71</v>
      </c>
      <c r="D28" s="22" t="s">
        <v>127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</row>
    <row r="29" spans="2:14" ht="14.25">
      <c r="B29" s="39" t="s">
        <v>72</v>
      </c>
      <c r="C29" s="28" t="s">
        <v>73</v>
      </c>
      <c r="D29" s="22" t="s">
        <v>127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</row>
    <row r="30" spans="2:14" ht="14.25">
      <c r="B30" s="39" t="s">
        <v>74</v>
      </c>
      <c r="C30" s="28" t="s">
        <v>75</v>
      </c>
      <c r="D30" s="22" t="s">
        <v>127</v>
      </c>
      <c r="E30" s="110">
        <v>-294116842.25499994</v>
      </c>
      <c r="F30" s="110">
        <v>-366301852.699</v>
      </c>
      <c r="G30" s="110">
        <v>266656118.60500008</v>
      </c>
      <c r="H30" s="110">
        <v>189274238.67999977</v>
      </c>
      <c r="I30" s="110">
        <v>635804132.11000073</v>
      </c>
      <c r="J30" s="110">
        <v>0</v>
      </c>
      <c r="K30" s="110">
        <v>2014297036.8600006</v>
      </c>
      <c r="L30" s="110">
        <v>150381768.49000004</v>
      </c>
      <c r="M30" s="110">
        <v>-171389048.16000104</v>
      </c>
      <c r="N30" s="110">
        <v>-385733664.72999954</v>
      </c>
    </row>
    <row r="31" spans="2:14" ht="14.25">
      <c r="B31" s="37" t="s">
        <v>76</v>
      </c>
      <c r="C31" s="59" t="s">
        <v>77</v>
      </c>
      <c r="D31" s="22" t="s">
        <v>127</v>
      </c>
      <c r="E31" s="109">
        <v>-2047022741.2149956</v>
      </c>
      <c r="F31" s="109">
        <v>12953486435.611002</v>
      </c>
      <c r="G31" s="109">
        <v>12102255249.925001</v>
      </c>
      <c r="H31" s="109">
        <v>37838762969.969994</v>
      </c>
      <c r="I31" s="109">
        <v>27832652418.270004</v>
      </c>
      <c r="J31" s="109">
        <v>132573157323.99997</v>
      </c>
      <c r="K31" s="109">
        <v>46766122874.380005</v>
      </c>
      <c r="L31" s="109">
        <v>21006448451.520035</v>
      </c>
      <c r="M31" s="109">
        <v>-17327049626.47089</v>
      </c>
      <c r="N31" s="109">
        <v>-18151938656.740013</v>
      </c>
    </row>
    <row r="32" spans="2:14" ht="14.25">
      <c r="B32" s="39" t="s">
        <v>78</v>
      </c>
      <c r="C32" s="60" t="s">
        <v>79</v>
      </c>
      <c r="D32" s="22" t="s">
        <v>127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</row>
    <row r="33" spans="2:14" ht="14.25">
      <c r="B33" s="39" t="s">
        <v>80</v>
      </c>
      <c r="C33" s="60" t="s">
        <v>81</v>
      </c>
      <c r="D33" s="22" t="s">
        <v>127</v>
      </c>
      <c r="E33" s="110">
        <v>-3752905895.9599957</v>
      </c>
      <c r="F33" s="110">
        <v>8106045583.6600018</v>
      </c>
      <c r="G33" s="110">
        <v>8261706233.3200016</v>
      </c>
      <c r="H33" s="110">
        <v>32253628369.229996</v>
      </c>
      <c r="I33" s="110">
        <v>15863447025.79001</v>
      </c>
      <c r="J33" s="110">
        <v>123049157331.99997</v>
      </c>
      <c r="K33" s="110">
        <v>23974457496.480007</v>
      </c>
      <c r="L33" s="110">
        <v>13818165118.550034</v>
      </c>
      <c r="M33" s="110">
        <v>-23682385111.260895</v>
      </c>
      <c r="N33" s="110">
        <v>-25827831614.440014</v>
      </c>
    </row>
    <row r="34" spans="2:14" ht="14.25">
      <c r="B34" s="39" t="s">
        <v>82</v>
      </c>
      <c r="C34" s="60" t="s">
        <v>83</v>
      </c>
      <c r="D34" s="22" t="s">
        <v>127</v>
      </c>
      <c r="E34" s="110">
        <v>0</v>
      </c>
      <c r="F34" s="110">
        <v>574565985.07000029</v>
      </c>
      <c r="G34" s="110">
        <v>574434929.21999979</v>
      </c>
      <c r="H34" s="110">
        <v>1245794385.4499989</v>
      </c>
      <c r="I34" s="110">
        <v>4102090023.3699937</v>
      </c>
      <c r="J34" s="110">
        <v>0</v>
      </c>
      <c r="K34" s="110">
        <v>7513413213.4600019</v>
      </c>
      <c r="L34" s="110">
        <v>4687924394.3500004</v>
      </c>
      <c r="M34" s="110">
        <v>3525473632.9500036</v>
      </c>
      <c r="N34" s="110">
        <v>7212421945.75</v>
      </c>
    </row>
    <row r="35" spans="2:14" ht="14.25">
      <c r="B35" s="39" t="s">
        <v>84</v>
      </c>
      <c r="C35" s="60" t="s">
        <v>85</v>
      </c>
      <c r="D35" s="22" t="s">
        <v>127</v>
      </c>
      <c r="E35" s="110">
        <v>0</v>
      </c>
      <c r="F35" s="110">
        <v>931367.78000000119</v>
      </c>
      <c r="G35" s="110">
        <v>-542023.22000000114</v>
      </c>
      <c r="H35" s="110">
        <v>-40692.510000000009</v>
      </c>
      <c r="I35" s="110">
        <v>0</v>
      </c>
      <c r="J35" s="110">
        <v>0</v>
      </c>
      <c r="K35" s="110">
        <v>-1078226.0199999996</v>
      </c>
      <c r="L35" s="110">
        <v>-2827.8</v>
      </c>
      <c r="M35" s="110">
        <v>0</v>
      </c>
      <c r="N35" s="110">
        <v>0</v>
      </c>
    </row>
    <row r="36" spans="2:14" ht="14.25">
      <c r="B36" s="39" t="s">
        <v>86</v>
      </c>
      <c r="C36" s="60" t="s">
        <v>87</v>
      </c>
      <c r="D36" s="22" t="s">
        <v>127</v>
      </c>
      <c r="E36" s="110">
        <v>1999999997</v>
      </c>
      <c r="F36" s="110">
        <v>4638245351.8000002</v>
      </c>
      <c r="G36" s="110">
        <v>2999999992</v>
      </c>
      <c r="H36" s="110">
        <v>4150106669.1200004</v>
      </c>
      <c r="I36" s="110">
        <v>7231311237</v>
      </c>
      <c r="J36" s="110">
        <v>9523999992</v>
      </c>
      <c r="K36" s="110">
        <v>13265033353.599998</v>
      </c>
      <c r="L36" s="110">
        <v>2349979997.9299998</v>
      </c>
      <c r="M36" s="110">
        <v>3001250900</v>
      </c>
      <c r="N36" s="110">
        <v>849204676.67999995</v>
      </c>
    </row>
    <row r="37" spans="2:14" ht="14.25">
      <c r="B37" s="39" t="s">
        <v>88</v>
      </c>
      <c r="C37" s="60" t="s">
        <v>89</v>
      </c>
      <c r="D37" s="22" t="s">
        <v>127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</row>
    <row r="38" spans="2:14" ht="14.25">
      <c r="B38" s="39" t="s">
        <v>90</v>
      </c>
      <c r="C38" s="60" t="s">
        <v>91</v>
      </c>
      <c r="D38" s="22" t="s">
        <v>127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</row>
    <row r="39" spans="2:14" ht="14.25">
      <c r="B39" s="39" t="s">
        <v>92</v>
      </c>
      <c r="C39" s="60" t="s">
        <v>93</v>
      </c>
      <c r="D39" s="22" t="s">
        <v>127</v>
      </c>
      <c r="E39" s="110">
        <v>-294116842.25499994</v>
      </c>
      <c r="F39" s="110">
        <v>-366301852.699</v>
      </c>
      <c r="G39" s="110">
        <v>266656118.60500008</v>
      </c>
      <c r="H39" s="110">
        <v>189274238.67999977</v>
      </c>
      <c r="I39" s="110">
        <v>635804132.11000073</v>
      </c>
      <c r="J39" s="110">
        <v>0</v>
      </c>
      <c r="K39" s="110">
        <v>2014297036.8600006</v>
      </c>
      <c r="L39" s="110">
        <v>150381768.49000004</v>
      </c>
      <c r="M39" s="110">
        <v>-171389048.16000104</v>
      </c>
      <c r="N39" s="110">
        <v>-385733664.72999954</v>
      </c>
    </row>
    <row r="40" spans="2:14" ht="14.25">
      <c r="B40" s="37" t="s">
        <v>94</v>
      </c>
      <c r="C40" s="59" t="s">
        <v>95</v>
      </c>
      <c r="D40" s="22" t="s">
        <v>127</v>
      </c>
      <c r="E40" s="109">
        <v>227795025.77000001</v>
      </c>
      <c r="F40" s="109">
        <v>390203842.95000005</v>
      </c>
      <c r="G40" s="109">
        <v>2008407155.1100001</v>
      </c>
      <c r="H40" s="109">
        <v>1502620546.5</v>
      </c>
      <c r="I40" s="109">
        <v>1357967514.4200001</v>
      </c>
      <c r="J40" s="109">
        <v>722926430.13</v>
      </c>
      <c r="K40" s="109">
        <v>575776279.49000001</v>
      </c>
      <c r="L40" s="109">
        <v>2774233877.0999999</v>
      </c>
      <c r="M40" s="109">
        <v>3008598571.9200001</v>
      </c>
      <c r="N40" s="109">
        <v>3236443934.6399999</v>
      </c>
    </row>
    <row r="41" spans="2:14" ht="14.25">
      <c r="B41" s="39" t="s">
        <v>96</v>
      </c>
      <c r="C41" s="60" t="s">
        <v>79</v>
      </c>
      <c r="D41" s="22" t="s">
        <v>127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</row>
    <row r="42" spans="2:14" ht="14.25">
      <c r="B42" s="39" t="s">
        <v>97</v>
      </c>
      <c r="C42" s="60" t="s">
        <v>81</v>
      </c>
      <c r="D42" s="22" t="s">
        <v>127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</row>
    <row r="43" spans="2:14" ht="14.25">
      <c r="B43" s="39" t="s">
        <v>98</v>
      </c>
      <c r="C43" s="60" t="s">
        <v>99</v>
      </c>
      <c r="D43" s="22" t="s">
        <v>127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</row>
    <row r="44" spans="2:14" ht="14.25">
      <c r="B44" s="39" t="s">
        <v>100</v>
      </c>
      <c r="C44" s="60" t="s">
        <v>101</v>
      </c>
      <c r="D44" s="22" t="s">
        <v>127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</row>
    <row r="45" spans="2:14" ht="14.25">
      <c r="B45" s="39" t="s">
        <v>102</v>
      </c>
      <c r="C45" s="60" t="s">
        <v>87</v>
      </c>
      <c r="D45" s="22" t="s">
        <v>127</v>
      </c>
      <c r="E45" s="110">
        <v>227795025.77000001</v>
      </c>
      <c r="F45" s="110">
        <v>390203842.95000005</v>
      </c>
      <c r="G45" s="110">
        <v>2008407155.1100001</v>
      </c>
      <c r="H45" s="110">
        <v>1502620546.5</v>
      </c>
      <c r="I45" s="110">
        <v>1357967514.4200001</v>
      </c>
      <c r="J45" s="110">
        <v>722926430.13</v>
      </c>
      <c r="K45" s="110">
        <v>575776279.49000001</v>
      </c>
      <c r="L45" s="110">
        <v>2774233877.0999999</v>
      </c>
      <c r="M45" s="110">
        <v>3008598571.9200001</v>
      </c>
      <c r="N45" s="110">
        <v>3236443934.6399999</v>
      </c>
    </row>
    <row r="46" spans="2:14" ht="14.25">
      <c r="B46" s="39" t="s">
        <v>103</v>
      </c>
      <c r="C46" s="60" t="s">
        <v>104</v>
      </c>
      <c r="D46" s="22" t="s">
        <v>127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</row>
    <row r="47" spans="2:14" ht="14.25">
      <c r="B47" s="39" t="s">
        <v>105</v>
      </c>
      <c r="C47" s="60" t="s">
        <v>106</v>
      </c>
      <c r="D47" s="22" t="s">
        <v>127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</row>
    <row r="48" spans="2:14" ht="14.25">
      <c r="B48" s="39" t="s">
        <v>107</v>
      </c>
      <c r="C48" s="60" t="s">
        <v>108</v>
      </c>
      <c r="D48" s="22" t="s">
        <v>127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</row>
    <row r="49" spans="2:14" ht="14.25">
      <c r="B49" s="78" t="s">
        <v>109</v>
      </c>
      <c r="C49" s="79" t="s">
        <v>110</v>
      </c>
      <c r="D49" s="80" t="s">
        <v>127</v>
      </c>
      <c r="E49" s="109">
        <v>-4949198616.7406006</v>
      </c>
      <c r="F49" s="109">
        <v>110843811542.03519</v>
      </c>
      <c r="G49" s="109">
        <v>135315448037.60294</v>
      </c>
      <c r="H49" s="109">
        <v>129630238247.08003</v>
      </c>
      <c r="I49" s="109">
        <v>186463888670.88678</v>
      </c>
      <c r="J49" s="109">
        <v>494457661684.02405</v>
      </c>
      <c r="K49" s="109">
        <v>195450897798.40341</v>
      </c>
      <c r="L49" s="109">
        <v>219289557510.01172</v>
      </c>
      <c r="M49" s="109">
        <v>210052490059.81226</v>
      </c>
      <c r="N49" s="109">
        <v>208082532446.60995</v>
      </c>
    </row>
    <row r="50" spans="2:14" ht="14.25">
      <c r="B50" s="39" t="s">
        <v>111</v>
      </c>
      <c r="C50" s="28" t="s">
        <v>112</v>
      </c>
      <c r="D50" s="22" t="s">
        <v>127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</row>
    <row r="51" spans="2:14" ht="14.25">
      <c r="B51" s="39" t="s">
        <v>113</v>
      </c>
      <c r="C51" s="28" t="s">
        <v>114</v>
      </c>
      <c r="D51" s="22" t="s">
        <v>127</v>
      </c>
      <c r="E51" s="110">
        <v>-165417768.32000011</v>
      </c>
      <c r="F51" s="110">
        <v>432849107.49000001</v>
      </c>
      <c r="G51" s="110">
        <v>-546493653.46000004</v>
      </c>
      <c r="H51" s="110">
        <v>205650402</v>
      </c>
      <c r="I51" s="110">
        <v>378710661.10000014</v>
      </c>
      <c r="J51" s="110">
        <v>-952606352.10000002</v>
      </c>
      <c r="K51" s="110">
        <v>-12529591.499999996</v>
      </c>
      <c r="L51" s="110">
        <v>-21161022.780000005</v>
      </c>
      <c r="M51" s="110">
        <v>2747712.6544174962</v>
      </c>
      <c r="N51" s="110">
        <v>-9273503.8499999996</v>
      </c>
    </row>
    <row r="52" spans="2:14" ht="14.25">
      <c r="B52" s="39" t="s">
        <v>115</v>
      </c>
      <c r="C52" s="28" t="s">
        <v>116</v>
      </c>
      <c r="D52" s="22" t="s">
        <v>127</v>
      </c>
      <c r="E52" s="110">
        <v>188010365595.44559</v>
      </c>
      <c r="F52" s="110">
        <v>135709871866.88768</v>
      </c>
      <c r="G52" s="110">
        <v>154988315290.84814</v>
      </c>
      <c r="H52" s="110">
        <v>165456984246.27762</v>
      </c>
      <c r="I52" s="110">
        <v>204983724365.32208</v>
      </c>
      <c r="J52" s="110">
        <v>486875289950.72864</v>
      </c>
      <c r="K52" s="110">
        <v>189673774432.32529</v>
      </c>
      <c r="L52" s="110">
        <v>215930297963.36569</v>
      </c>
      <c r="M52" s="110">
        <v>164252913426.59424</v>
      </c>
      <c r="N52" s="110">
        <v>217393548846.16345</v>
      </c>
    </row>
    <row r="53" spans="2:14" ht="14.25">
      <c r="B53" s="39" t="s">
        <v>117</v>
      </c>
      <c r="C53" s="28" t="s">
        <v>118</v>
      </c>
      <c r="D53" s="22" t="s">
        <v>127</v>
      </c>
      <c r="E53" s="110">
        <v>-141831982678.1922</v>
      </c>
      <c r="F53" s="110">
        <v>-10955897601.422529</v>
      </c>
      <c r="G53" s="110">
        <v>-24576350124.035461</v>
      </c>
      <c r="H53" s="110">
        <v>-20341603840.187416</v>
      </c>
      <c r="I53" s="110">
        <v>17475440445.194923</v>
      </c>
      <c r="J53" s="110">
        <v>76574460481.445511</v>
      </c>
      <c r="K53" s="110">
        <v>-8481068954.2918987</v>
      </c>
      <c r="L53" s="110">
        <v>5534392780.2660484</v>
      </c>
      <c r="M53" s="110">
        <v>52922687689.083603</v>
      </c>
      <c r="N53" s="110">
        <v>8341878708.266511</v>
      </c>
    </row>
    <row r="54" spans="2:14" ht="14.25">
      <c r="B54" s="39" t="s">
        <v>426</v>
      </c>
      <c r="C54" s="28" t="s">
        <v>427</v>
      </c>
      <c r="D54" s="22" t="s">
        <v>127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</row>
    <row r="55" spans="2:14" ht="14.25">
      <c r="B55" s="39" t="s">
        <v>428</v>
      </c>
      <c r="C55" s="28" t="s">
        <v>429</v>
      </c>
      <c r="D55" s="22" t="s">
        <v>127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</row>
    <row r="56" spans="2:14" ht="14.25">
      <c r="B56" s="39" t="s">
        <v>430</v>
      </c>
      <c r="C56" s="60" t="s">
        <v>431</v>
      </c>
      <c r="D56" s="22" t="s">
        <v>127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</row>
    <row r="57" spans="2:14" ht="14.25">
      <c r="B57" s="39" t="s">
        <v>432</v>
      </c>
      <c r="C57" s="60" t="s">
        <v>433</v>
      </c>
      <c r="D57" s="22" t="s">
        <v>127</v>
      </c>
      <c r="E57" s="110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</row>
    <row r="58" spans="2:14" ht="14.25">
      <c r="B58" s="39" t="s">
        <v>434</v>
      </c>
      <c r="C58" s="60" t="s">
        <v>435</v>
      </c>
      <c r="D58" s="22" t="s">
        <v>127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</row>
    <row r="59" spans="2:14" ht="14.25">
      <c r="B59" s="39" t="s">
        <v>436</v>
      </c>
      <c r="C59" s="60" t="s">
        <v>437</v>
      </c>
      <c r="D59" s="22" t="s">
        <v>127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</row>
    <row r="60" spans="2:14" ht="14.25">
      <c r="B60" s="39" t="s">
        <v>438</v>
      </c>
      <c r="C60" s="60" t="s">
        <v>439</v>
      </c>
      <c r="D60" s="22" t="s">
        <v>127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</row>
    <row r="61" spans="2:14" ht="14.25">
      <c r="B61" s="39" t="s">
        <v>440</v>
      </c>
      <c r="C61" s="28" t="s">
        <v>441</v>
      </c>
      <c r="D61" s="22" t="s">
        <v>127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</row>
    <row r="62" spans="2:14" ht="14.25">
      <c r="B62" s="39" t="s">
        <v>442</v>
      </c>
      <c r="C62" s="28" t="s">
        <v>443</v>
      </c>
      <c r="D62" s="22" t="s">
        <v>127</v>
      </c>
      <c r="E62" s="110">
        <v>-50962163765.673988</v>
      </c>
      <c r="F62" s="110">
        <v>-14343011830.919973</v>
      </c>
      <c r="G62" s="110">
        <v>5449976524.2502642</v>
      </c>
      <c r="H62" s="110">
        <v>-15690792561.010162</v>
      </c>
      <c r="I62" s="110">
        <v>-36373986800.730209</v>
      </c>
      <c r="J62" s="110">
        <v>-68039482396.050087</v>
      </c>
      <c r="K62" s="110">
        <v>14270721911.87001</v>
      </c>
      <c r="L62" s="110">
        <v>-2153972210.840004</v>
      </c>
      <c r="M62" s="110">
        <v>-7125858768.5200205</v>
      </c>
      <c r="N62" s="110">
        <v>-17643621603.969986</v>
      </c>
    </row>
    <row r="63" spans="2:14" ht="14.25">
      <c r="B63" s="37" t="s">
        <v>173</v>
      </c>
      <c r="C63" s="59" t="s">
        <v>444</v>
      </c>
      <c r="D63" s="22" t="s">
        <v>127</v>
      </c>
      <c r="E63" s="109">
        <v>-1454480071.2262268</v>
      </c>
      <c r="F63" s="109">
        <v>46893689848.249176</v>
      </c>
      <c r="G63" s="109">
        <v>82439208653.502136</v>
      </c>
      <c r="H63" s="109">
        <v>-3397091782.3413544</v>
      </c>
      <c r="I63" s="109">
        <v>91311870607.805298</v>
      </c>
      <c r="J63" s="109">
        <v>80739738475.477692</v>
      </c>
      <c r="K63" s="109">
        <v>40349053283.009575</v>
      </c>
      <c r="L63" s="109">
        <v>49058456607.481255</v>
      </c>
      <c r="M63" s="109">
        <v>65571075320.844299</v>
      </c>
      <c r="N63" s="109">
        <v>82231917454.176086</v>
      </c>
    </row>
    <row r="64" spans="2:14" ht="14.25">
      <c r="B64" s="39" t="s">
        <v>445</v>
      </c>
      <c r="C64" s="60" t="s">
        <v>81</v>
      </c>
      <c r="D64" s="22" t="s">
        <v>127</v>
      </c>
      <c r="E64" s="110">
        <v>-165417768.32000011</v>
      </c>
      <c r="F64" s="110">
        <v>432849107.49000001</v>
      </c>
      <c r="G64" s="110">
        <v>-546493653.46000004</v>
      </c>
      <c r="H64" s="110">
        <v>205650402</v>
      </c>
      <c r="I64" s="110">
        <v>378710661.10000014</v>
      </c>
      <c r="J64" s="110">
        <v>-952606352.10000002</v>
      </c>
      <c r="K64" s="110">
        <v>-12529591.499999996</v>
      </c>
      <c r="L64" s="110">
        <v>-21161022.780000005</v>
      </c>
      <c r="M64" s="110">
        <v>2747712.6544174962</v>
      </c>
      <c r="N64" s="110">
        <v>-9273503.8499999996</v>
      </c>
    </row>
    <row r="65" spans="2:14" ht="14.25">
      <c r="B65" s="39" t="s">
        <v>446</v>
      </c>
      <c r="C65" s="60" t="s">
        <v>83</v>
      </c>
      <c r="D65" s="22" t="s">
        <v>127</v>
      </c>
      <c r="E65" s="110">
        <v>35999019750.437767</v>
      </c>
      <c r="F65" s="110">
        <v>70439770946.349152</v>
      </c>
      <c r="G65" s="110">
        <v>80809199151.051865</v>
      </c>
      <c r="H65" s="110">
        <v>16082139072.718834</v>
      </c>
      <c r="I65" s="110">
        <v>105502298367.34547</v>
      </c>
      <c r="J65" s="110">
        <v>165971769734.40778</v>
      </c>
      <c r="K65" s="110">
        <v>32243006433.169491</v>
      </c>
      <c r="L65" s="110">
        <v>63452446976.791344</v>
      </c>
      <c r="M65" s="110">
        <v>73641253475.369904</v>
      </c>
      <c r="N65" s="110">
        <v>101645094357.99608</v>
      </c>
    </row>
    <row r="66" spans="2:14" ht="14.25">
      <c r="B66" s="39" t="s">
        <v>447</v>
      </c>
      <c r="C66" s="60" t="s">
        <v>85</v>
      </c>
      <c r="D66" s="22" t="s">
        <v>127</v>
      </c>
      <c r="E66" s="110">
        <v>13674081712.329994</v>
      </c>
      <c r="F66" s="110">
        <v>-9635918374.6700058</v>
      </c>
      <c r="G66" s="110">
        <v>-3273473368.3399868</v>
      </c>
      <c r="H66" s="110">
        <v>-3994088696.0500259</v>
      </c>
      <c r="I66" s="110">
        <v>21804848380.090027</v>
      </c>
      <c r="J66" s="110">
        <v>-16239942510.780014</v>
      </c>
      <c r="K66" s="110">
        <v>-6152145470.5299244</v>
      </c>
      <c r="L66" s="110">
        <v>-12218857135.690083</v>
      </c>
      <c r="M66" s="110">
        <v>-947067098.66000617</v>
      </c>
      <c r="N66" s="110">
        <v>-1760281796.0000029</v>
      </c>
    </row>
    <row r="67" spans="2:14" ht="14.25">
      <c r="B67" s="39" t="s">
        <v>448</v>
      </c>
      <c r="C67" s="60" t="s">
        <v>87</v>
      </c>
      <c r="D67" s="22" t="s">
        <v>127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</row>
    <row r="68" spans="2:14" ht="14.25">
      <c r="B68" s="39" t="s">
        <v>449</v>
      </c>
      <c r="C68" s="60" t="s">
        <v>89</v>
      </c>
      <c r="D68" s="22" t="s">
        <v>127</v>
      </c>
      <c r="E68" s="110"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</row>
    <row r="69" spans="2:14" ht="14.25">
      <c r="B69" s="39" t="s">
        <v>450</v>
      </c>
      <c r="C69" s="60" t="s">
        <v>451</v>
      </c>
      <c r="D69" s="22" t="s">
        <v>127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</row>
    <row r="70" spans="2:14" ht="14.25">
      <c r="B70" s="39" t="s">
        <v>452</v>
      </c>
      <c r="C70" s="60" t="s">
        <v>93</v>
      </c>
      <c r="D70" s="22" t="s">
        <v>127</v>
      </c>
      <c r="E70" s="110">
        <v>-50962163765.673988</v>
      </c>
      <c r="F70" s="110">
        <v>-14343011830.919973</v>
      </c>
      <c r="G70" s="110">
        <v>5449976524.2502642</v>
      </c>
      <c r="H70" s="110">
        <v>-15690792561.010162</v>
      </c>
      <c r="I70" s="110">
        <v>-36373986800.730209</v>
      </c>
      <c r="J70" s="110">
        <v>-68039482396.050087</v>
      </c>
      <c r="K70" s="110">
        <v>14270721911.87001</v>
      </c>
      <c r="L70" s="110">
        <v>-2153972210.840004</v>
      </c>
      <c r="M70" s="110">
        <v>-7125858768.5200205</v>
      </c>
      <c r="N70" s="110">
        <v>-17643621603.969986</v>
      </c>
    </row>
    <row r="71" spans="2:14" ht="14.25">
      <c r="B71" s="37" t="s">
        <v>175</v>
      </c>
      <c r="C71" s="59" t="s">
        <v>453</v>
      </c>
      <c r="D71" s="22" t="s">
        <v>127</v>
      </c>
      <c r="E71" s="109">
        <v>-3494718545.5143738</v>
      </c>
      <c r="F71" s="109">
        <v>63950121693.786003</v>
      </c>
      <c r="G71" s="109">
        <v>52876239384.100792</v>
      </c>
      <c r="H71" s="109">
        <v>133027330029.42139</v>
      </c>
      <c r="I71" s="109">
        <v>95152018063.081482</v>
      </c>
      <c r="J71" s="109">
        <v>413717923208.54639</v>
      </c>
      <c r="K71" s="109">
        <v>155101844515.39383</v>
      </c>
      <c r="L71" s="109">
        <v>170231100902.53046</v>
      </c>
      <c r="M71" s="109">
        <v>144481414738.96796</v>
      </c>
      <c r="N71" s="109">
        <v>125850614992.43387</v>
      </c>
    </row>
    <row r="72" spans="2:14" ht="14.25">
      <c r="B72" s="39" t="s">
        <v>454</v>
      </c>
      <c r="C72" s="60" t="s">
        <v>455</v>
      </c>
      <c r="D72" s="22" t="s">
        <v>127</v>
      </c>
      <c r="E72" s="110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</row>
    <row r="73" spans="2:14" ht="14.25">
      <c r="B73" s="39" t="s">
        <v>456</v>
      </c>
      <c r="C73" s="60" t="s">
        <v>81</v>
      </c>
      <c r="D73" s="22" t="s">
        <v>127</v>
      </c>
      <c r="E73" s="110">
        <v>0</v>
      </c>
      <c r="F73" s="110">
        <v>0</v>
      </c>
      <c r="G73" s="110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0</v>
      </c>
      <c r="M73" s="110">
        <v>0</v>
      </c>
      <c r="N73" s="110">
        <v>0</v>
      </c>
    </row>
    <row r="74" spans="2:14" ht="14.25">
      <c r="B74" s="39" t="s">
        <v>457</v>
      </c>
      <c r="C74" s="60" t="s">
        <v>458</v>
      </c>
      <c r="D74" s="22" t="s">
        <v>127</v>
      </c>
      <c r="E74" s="110">
        <v>152011345845.00781</v>
      </c>
      <c r="F74" s="110">
        <v>65270100920.538528</v>
      </c>
      <c r="G74" s="110">
        <v>74179116139.796265</v>
      </c>
      <c r="H74" s="110">
        <v>149374845173.55878</v>
      </c>
      <c r="I74" s="110">
        <v>99481425997.976593</v>
      </c>
      <c r="J74" s="110">
        <v>320903520216.32086</v>
      </c>
      <c r="K74" s="110">
        <v>157430767999.15579</v>
      </c>
      <c r="L74" s="110">
        <v>152477850986.57434</v>
      </c>
      <c r="M74" s="110">
        <v>90611659951.22435</v>
      </c>
      <c r="N74" s="110">
        <v>115748454488.16736</v>
      </c>
    </row>
    <row r="75" spans="2:14" ht="14.25">
      <c r="B75" s="39" t="s">
        <v>459</v>
      </c>
      <c r="C75" s="60" t="s">
        <v>460</v>
      </c>
      <c r="D75" s="22" t="s">
        <v>127</v>
      </c>
      <c r="E75" s="110">
        <v>-155506064390.52219</v>
      </c>
      <c r="F75" s="110">
        <v>-1319979226.7525234</v>
      </c>
      <c r="G75" s="110">
        <v>-21302876755.695473</v>
      </c>
      <c r="H75" s="110">
        <v>-16347515144.137392</v>
      </c>
      <c r="I75" s="110">
        <v>-4329407934.8951054</v>
      </c>
      <c r="J75" s="110">
        <v>92814402992.225525</v>
      </c>
      <c r="K75" s="110">
        <v>-2328923483.7619748</v>
      </c>
      <c r="L75" s="110">
        <v>17753249915.956131</v>
      </c>
      <c r="M75" s="110">
        <v>53869754787.743607</v>
      </c>
      <c r="N75" s="110">
        <v>10102160504.266514</v>
      </c>
    </row>
    <row r="76" spans="2:14" ht="14.25">
      <c r="B76" s="39" t="s">
        <v>461</v>
      </c>
      <c r="C76" s="60" t="s">
        <v>462</v>
      </c>
      <c r="D76" s="22" t="s">
        <v>127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</row>
    <row r="77" spans="2:14" ht="14.25">
      <c r="B77" s="39" t="s">
        <v>463</v>
      </c>
      <c r="C77" s="60" t="s">
        <v>104</v>
      </c>
      <c r="D77" s="22" t="s">
        <v>127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</row>
    <row r="78" spans="2:14" ht="14.25">
      <c r="B78" s="39" t="s">
        <v>464</v>
      </c>
      <c r="C78" s="60" t="s">
        <v>465</v>
      </c>
      <c r="D78" s="22" t="s">
        <v>127</v>
      </c>
      <c r="E78" s="110">
        <v>0</v>
      </c>
      <c r="F78" s="110">
        <v>0</v>
      </c>
      <c r="G78" s="110">
        <v>0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</row>
    <row r="79" spans="2:14" ht="14.25">
      <c r="B79" s="23" t="s">
        <v>466</v>
      </c>
      <c r="C79" s="66" t="s">
        <v>467</v>
      </c>
      <c r="D79" s="24" t="s">
        <v>127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</row>
    <row r="80" spans="2:14" ht="14.25">
      <c r="B80" s="39" t="s">
        <v>157</v>
      </c>
      <c r="C80" s="81" t="s">
        <v>177</v>
      </c>
      <c r="D80" s="22"/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</row>
    <row r="81" spans="2:14" ht="14.25">
      <c r="B81" s="39" t="s">
        <v>468</v>
      </c>
      <c r="C81" s="28" t="s">
        <v>469</v>
      </c>
      <c r="D81" s="22" t="s">
        <v>127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110">
        <v>0</v>
      </c>
      <c r="N81" s="110">
        <v>0</v>
      </c>
    </row>
    <row r="82" spans="2:14" ht="14.25">
      <c r="B82" s="39" t="s">
        <v>470</v>
      </c>
      <c r="C82" s="60" t="s">
        <v>471</v>
      </c>
      <c r="D82" s="22" t="s">
        <v>127</v>
      </c>
      <c r="E82" s="110">
        <v>0</v>
      </c>
      <c r="F82" s="110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</row>
    <row r="83" spans="2:14" ht="14.25">
      <c r="B83" s="39" t="s">
        <v>472</v>
      </c>
      <c r="C83" s="60" t="s">
        <v>473</v>
      </c>
      <c r="D83" s="22" t="s">
        <v>127</v>
      </c>
      <c r="E83" s="110">
        <v>0</v>
      </c>
      <c r="F83" s="110">
        <v>0</v>
      </c>
      <c r="G83" s="110">
        <v>0</v>
      </c>
      <c r="H83" s="110">
        <v>0</v>
      </c>
      <c r="I83" s="110">
        <v>0</v>
      </c>
      <c r="J83" s="110">
        <v>0</v>
      </c>
      <c r="K83" s="110">
        <v>0</v>
      </c>
      <c r="L83" s="110">
        <v>0</v>
      </c>
      <c r="M83" s="110">
        <v>0</v>
      </c>
      <c r="N83" s="110">
        <v>0</v>
      </c>
    </row>
    <row r="84" spans="2:14" ht="14.25">
      <c r="B84" s="39" t="s">
        <v>474</v>
      </c>
      <c r="C84" s="60" t="s">
        <v>475</v>
      </c>
      <c r="D84" s="22" t="s">
        <v>127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110">
        <v>0</v>
      </c>
      <c r="N84" s="110">
        <v>0</v>
      </c>
    </row>
    <row r="85" spans="2:14" ht="14.25">
      <c r="B85" s="39" t="s">
        <v>476</v>
      </c>
      <c r="C85" s="28" t="s">
        <v>477</v>
      </c>
      <c r="D85" s="22" t="s">
        <v>127</v>
      </c>
      <c r="E85" s="110">
        <v>0</v>
      </c>
      <c r="F85" s="110">
        <v>0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</row>
    <row r="86" spans="2:14" ht="14.25">
      <c r="B86" s="39" t="s">
        <v>478</v>
      </c>
      <c r="C86" s="60" t="s">
        <v>479</v>
      </c>
      <c r="D86" s="22" t="s">
        <v>127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</row>
    <row r="87" spans="2:14" ht="14.25">
      <c r="B87" s="39" t="s">
        <v>480</v>
      </c>
      <c r="C87" s="60" t="s">
        <v>481</v>
      </c>
      <c r="D87" s="22" t="s">
        <v>127</v>
      </c>
      <c r="E87" s="110">
        <v>0</v>
      </c>
      <c r="F87" s="110">
        <v>0</v>
      </c>
      <c r="G87" s="110">
        <v>0</v>
      </c>
      <c r="H87" s="110">
        <v>0</v>
      </c>
      <c r="I87" s="110">
        <v>0</v>
      </c>
      <c r="J87" s="110">
        <v>0</v>
      </c>
      <c r="K87" s="110">
        <v>0</v>
      </c>
      <c r="L87" s="110">
        <v>0</v>
      </c>
      <c r="M87" s="110">
        <v>0</v>
      </c>
      <c r="N87" s="110">
        <v>0</v>
      </c>
    </row>
    <row r="88" spans="2:14" ht="14.25">
      <c r="B88" s="39" t="s">
        <v>482</v>
      </c>
      <c r="C88" s="60" t="s">
        <v>483</v>
      </c>
      <c r="D88" s="22" t="s">
        <v>127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</row>
    <row r="89" spans="2:14" ht="14.25">
      <c r="B89" s="40" t="s">
        <v>484</v>
      </c>
      <c r="C89" s="29" t="s">
        <v>485</v>
      </c>
      <c r="D89" s="30" t="s">
        <v>127</v>
      </c>
      <c r="E89" s="110">
        <v>0</v>
      </c>
      <c r="F89" s="110">
        <v>0</v>
      </c>
      <c r="G89" s="110">
        <v>0</v>
      </c>
      <c r="H89" s="110">
        <v>0</v>
      </c>
      <c r="I89" s="110">
        <v>0</v>
      </c>
      <c r="J89" s="110">
        <v>0</v>
      </c>
      <c r="K89" s="110">
        <v>0</v>
      </c>
      <c r="L89" s="110">
        <v>0</v>
      </c>
      <c r="M89" s="110">
        <v>0</v>
      </c>
      <c r="N89" s="110">
        <v>0</v>
      </c>
    </row>
    <row r="90" spans="2:14" ht="14.25">
      <c r="B90" s="39" t="s">
        <v>486</v>
      </c>
      <c r="C90" s="28" t="s">
        <v>487</v>
      </c>
      <c r="D90" s="22" t="s">
        <v>127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</row>
    <row r="91" spans="2:14" ht="14.25">
      <c r="B91" s="39" t="s">
        <v>488</v>
      </c>
      <c r="C91" s="60" t="s">
        <v>489</v>
      </c>
      <c r="D91" s="22" t="s">
        <v>127</v>
      </c>
      <c r="E91" s="110">
        <v>0</v>
      </c>
      <c r="F91" s="110">
        <v>0</v>
      </c>
      <c r="G91" s="110">
        <v>0</v>
      </c>
      <c r="H91" s="110">
        <v>0</v>
      </c>
      <c r="I91" s="110">
        <v>0</v>
      </c>
      <c r="J91" s="110">
        <v>0</v>
      </c>
      <c r="K91" s="110">
        <v>0</v>
      </c>
      <c r="L91" s="110">
        <v>0</v>
      </c>
      <c r="M91" s="110">
        <v>0</v>
      </c>
      <c r="N91" s="110">
        <v>0</v>
      </c>
    </row>
    <row r="92" spans="2:14" ht="14.25">
      <c r="B92" s="39" t="s">
        <v>490</v>
      </c>
      <c r="C92" s="60" t="s">
        <v>491</v>
      </c>
      <c r="D92" s="22" t="s">
        <v>127</v>
      </c>
      <c r="E92" s="110">
        <v>0</v>
      </c>
      <c r="F92" s="110">
        <v>0</v>
      </c>
      <c r="G92" s="110">
        <v>0</v>
      </c>
      <c r="H92" s="110">
        <v>0</v>
      </c>
      <c r="I92" s="110">
        <v>0</v>
      </c>
      <c r="J92" s="110">
        <v>0</v>
      </c>
      <c r="K92" s="110">
        <v>0</v>
      </c>
      <c r="L92" s="110">
        <v>0</v>
      </c>
      <c r="M92" s="110">
        <v>0</v>
      </c>
      <c r="N92" s="110">
        <v>0</v>
      </c>
    </row>
    <row r="93" spans="2:14" ht="14.25">
      <c r="B93" s="39" t="s">
        <v>492</v>
      </c>
      <c r="C93" s="60" t="s">
        <v>485</v>
      </c>
      <c r="D93" s="22" t="s">
        <v>127</v>
      </c>
      <c r="E93" s="110">
        <v>0</v>
      </c>
      <c r="F93" s="110">
        <v>0</v>
      </c>
      <c r="G93" s="110">
        <v>0</v>
      </c>
      <c r="H93" s="110">
        <v>0</v>
      </c>
      <c r="I93" s="110">
        <v>0</v>
      </c>
      <c r="J93" s="110">
        <v>0</v>
      </c>
      <c r="K93" s="110">
        <v>0</v>
      </c>
      <c r="L93" s="110">
        <v>0</v>
      </c>
      <c r="M93" s="110">
        <v>0</v>
      </c>
      <c r="N93" s="110">
        <v>0</v>
      </c>
    </row>
    <row r="94" spans="2:14" ht="14.25">
      <c r="B94" s="40" t="s">
        <v>493</v>
      </c>
      <c r="C94" s="64" t="s">
        <v>494</v>
      </c>
      <c r="D94" s="30" t="s">
        <v>127</v>
      </c>
      <c r="E94" s="110">
        <v>0</v>
      </c>
      <c r="F94" s="110">
        <v>0</v>
      </c>
      <c r="G94" s="110">
        <v>0</v>
      </c>
      <c r="H94" s="110">
        <v>0</v>
      </c>
      <c r="I94" s="110">
        <v>0</v>
      </c>
      <c r="J94" s="110">
        <v>0</v>
      </c>
      <c r="K94" s="110">
        <v>0</v>
      </c>
      <c r="L94" s="110">
        <v>0</v>
      </c>
      <c r="M94" s="110">
        <v>0</v>
      </c>
      <c r="N94" s="110">
        <v>0</v>
      </c>
    </row>
    <row r="95" spans="2:14" ht="14.25">
      <c r="B95" s="39" t="s">
        <v>495</v>
      </c>
      <c r="C95" s="28" t="s">
        <v>496</v>
      </c>
      <c r="D95" s="22" t="s">
        <v>127</v>
      </c>
      <c r="E95" s="110">
        <v>3129970901.2956047</v>
      </c>
      <c r="F95" s="110">
        <v>-97500121263.474182</v>
      </c>
      <c r="G95" s="110">
        <v>-121204785632.56793</v>
      </c>
      <c r="H95" s="110">
        <v>-90288854730.610046</v>
      </c>
      <c r="I95" s="110">
        <v>-157273268738.19678</v>
      </c>
      <c r="J95" s="110">
        <v>-361161577929.89404</v>
      </c>
      <c r="K95" s="110">
        <v>-148108998644.53342</v>
      </c>
      <c r="L95" s="110">
        <v>-195508875181.39169</v>
      </c>
      <c r="M95" s="110">
        <v>-224370941114.36316</v>
      </c>
      <c r="N95" s="110">
        <v>-222998027168.70996</v>
      </c>
    </row>
    <row r="96" spans="2:14" ht="14.25">
      <c r="B96" s="39" t="s">
        <v>497</v>
      </c>
      <c r="C96" s="28" t="s">
        <v>498</v>
      </c>
      <c r="D96" s="22" t="s">
        <v>127</v>
      </c>
      <c r="E96" s="110">
        <v>0</v>
      </c>
      <c r="F96" s="110">
        <v>0</v>
      </c>
      <c r="G96" s="110">
        <v>0</v>
      </c>
      <c r="H96" s="110">
        <v>0</v>
      </c>
      <c r="I96" s="110">
        <v>0</v>
      </c>
      <c r="J96" s="110">
        <v>0</v>
      </c>
      <c r="K96" s="110">
        <v>0</v>
      </c>
      <c r="L96" s="110">
        <v>0</v>
      </c>
      <c r="M96" s="110">
        <v>0</v>
      </c>
      <c r="N96" s="110">
        <v>0</v>
      </c>
    </row>
    <row r="97" spans="2:14" ht="14.25">
      <c r="B97" s="39" t="s">
        <v>499</v>
      </c>
      <c r="C97" s="60" t="s">
        <v>500</v>
      </c>
      <c r="D97" s="22" t="s">
        <v>127</v>
      </c>
      <c r="E97" s="110">
        <v>0</v>
      </c>
      <c r="F97" s="110">
        <v>0</v>
      </c>
      <c r="G97" s="110">
        <v>0</v>
      </c>
      <c r="H97" s="110">
        <v>0</v>
      </c>
      <c r="I97" s="110">
        <v>0</v>
      </c>
      <c r="J97" s="110">
        <v>0</v>
      </c>
      <c r="K97" s="110">
        <v>0</v>
      </c>
      <c r="L97" s="110">
        <v>0</v>
      </c>
      <c r="M97" s="110">
        <v>0</v>
      </c>
      <c r="N97" s="110">
        <v>0</v>
      </c>
    </row>
    <row r="98" spans="2:14" ht="14.25">
      <c r="B98" s="39" t="s">
        <v>501</v>
      </c>
      <c r="C98" s="60" t="s">
        <v>502</v>
      </c>
      <c r="D98" s="74" t="s">
        <v>127</v>
      </c>
      <c r="E98" s="110">
        <v>0</v>
      </c>
      <c r="F98" s="110">
        <v>0</v>
      </c>
      <c r="G98" s="110">
        <v>0</v>
      </c>
      <c r="H98" s="110">
        <v>0</v>
      </c>
      <c r="I98" s="110">
        <v>0</v>
      </c>
      <c r="J98" s="110">
        <v>0</v>
      </c>
      <c r="K98" s="110">
        <v>0</v>
      </c>
      <c r="L98" s="110">
        <v>0</v>
      </c>
      <c r="M98" s="110">
        <v>0</v>
      </c>
      <c r="N98" s="110">
        <v>0</v>
      </c>
    </row>
    <row r="99" spans="2:14" ht="14.25">
      <c r="B99" s="23" t="s">
        <v>503</v>
      </c>
      <c r="C99" s="66" t="s">
        <v>504</v>
      </c>
      <c r="D99" s="75" t="s">
        <v>127</v>
      </c>
      <c r="E99" s="110">
        <v>0</v>
      </c>
      <c r="F99" s="110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</row>
    <row r="102" spans="2:14">
      <c r="B102" s="121" t="s">
        <v>190</v>
      </c>
      <c r="C102" s="121"/>
    </row>
  </sheetData>
  <mergeCells count="6">
    <mergeCell ref="B102:C102"/>
    <mergeCell ref="B5:C6"/>
    <mergeCell ref="E2:N2"/>
    <mergeCell ref="E3:N3"/>
    <mergeCell ref="E4:N5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ColWidth="11.42578125" defaultRowHeight="14.25"/>
  <cols>
    <col min="1" max="2" width="11.42578125" style="76"/>
    <col min="3" max="3" width="57.42578125" style="76" customWidth="1"/>
    <col min="4" max="259" width="11.42578125" style="76"/>
    <col min="260" max="260" width="57.42578125" style="76" customWidth="1"/>
    <col min="261" max="515" width="11.42578125" style="76"/>
    <col min="516" max="516" width="57.42578125" style="76" customWidth="1"/>
    <col min="517" max="771" width="11.42578125" style="76"/>
    <col min="772" max="772" width="57.42578125" style="76" customWidth="1"/>
    <col min="773" max="1027" width="11.42578125" style="76"/>
    <col min="1028" max="1028" width="57.42578125" style="76" customWidth="1"/>
    <col min="1029" max="1283" width="11.42578125" style="76"/>
    <col min="1284" max="1284" width="57.42578125" style="76" customWidth="1"/>
    <col min="1285" max="1539" width="11.42578125" style="76"/>
    <col min="1540" max="1540" width="57.42578125" style="76" customWidth="1"/>
    <col min="1541" max="1795" width="11.42578125" style="76"/>
    <col min="1796" max="1796" width="57.42578125" style="76" customWidth="1"/>
    <col min="1797" max="2051" width="11.42578125" style="76"/>
    <col min="2052" max="2052" width="57.42578125" style="76" customWidth="1"/>
    <col min="2053" max="2307" width="11.42578125" style="76"/>
    <col min="2308" max="2308" width="57.42578125" style="76" customWidth="1"/>
    <col min="2309" max="2563" width="11.42578125" style="76"/>
    <col min="2564" max="2564" width="57.42578125" style="76" customWidth="1"/>
    <col min="2565" max="2819" width="11.42578125" style="76"/>
    <col min="2820" max="2820" width="57.42578125" style="76" customWidth="1"/>
    <col min="2821" max="3075" width="11.42578125" style="76"/>
    <col min="3076" max="3076" width="57.42578125" style="76" customWidth="1"/>
    <col min="3077" max="3331" width="11.42578125" style="76"/>
    <col min="3332" max="3332" width="57.42578125" style="76" customWidth="1"/>
    <col min="3333" max="3587" width="11.42578125" style="76"/>
    <col min="3588" max="3588" width="57.42578125" style="76" customWidth="1"/>
    <col min="3589" max="3843" width="11.42578125" style="76"/>
    <col min="3844" max="3844" width="57.42578125" style="76" customWidth="1"/>
    <col min="3845" max="4099" width="11.42578125" style="76"/>
    <col min="4100" max="4100" width="57.42578125" style="76" customWidth="1"/>
    <col min="4101" max="4355" width="11.42578125" style="76"/>
    <col min="4356" max="4356" width="57.42578125" style="76" customWidth="1"/>
    <col min="4357" max="4611" width="11.42578125" style="76"/>
    <col min="4612" max="4612" width="57.42578125" style="76" customWidth="1"/>
    <col min="4613" max="4867" width="11.42578125" style="76"/>
    <col min="4868" max="4868" width="57.42578125" style="76" customWidth="1"/>
    <col min="4869" max="5123" width="11.42578125" style="76"/>
    <col min="5124" max="5124" width="57.42578125" style="76" customWidth="1"/>
    <col min="5125" max="5379" width="11.42578125" style="76"/>
    <col min="5380" max="5380" width="57.42578125" style="76" customWidth="1"/>
    <col min="5381" max="5635" width="11.42578125" style="76"/>
    <col min="5636" max="5636" width="57.42578125" style="76" customWidth="1"/>
    <col min="5637" max="5891" width="11.42578125" style="76"/>
    <col min="5892" max="5892" width="57.42578125" style="76" customWidth="1"/>
    <col min="5893" max="6147" width="11.42578125" style="76"/>
    <col min="6148" max="6148" width="57.42578125" style="76" customWidth="1"/>
    <col min="6149" max="6403" width="11.42578125" style="76"/>
    <col min="6404" max="6404" width="57.42578125" style="76" customWidth="1"/>
    <col min="6405" max="6659" width="11.42578125" style="76"/>
    <col min="6660" max="6660" width="57.42578125" style="76" customWidth="1"/>
    <col min="6661" max="6915" width="11.42578125" style="76"/>
    <col min="6916" max="6916" width="57.42578125" style="76" customWidth="1"/>
    <col min="6917" max="7171" width="11.42578125" style="76"/>
    <col min="7172" max="7172" width="57.42578125" style="76" customWidth="1"/>
    <col min="7173" max="7427" width="11.42578125" style="76"/>
    <col min="7428" max="7428" width="57.42578125" style="76" customWidth="1"/>
    <col min="7429" max="7683" width="11.42578125" style="76"/>
    <col min="7684" max="7684" width="57.42578125" style="76" customWidth="1"/>
    <col min="7685" max="7939" width="11.42578125" style="76"/>
    <col min="7940" max="7940" width="57.42578125" style="76" customWidth="1"/>
    <col min="7941" max="8195" width="11.42578125" style="76"/>
    <col min="8196" max="8196" width="57.42578125" style="76" customWidth="1"/>
    <col min="8197" max="8451" width="11.42578125" style="76"/>
    <col min="8452" max="8452" width="57.42578125" style="76" customWidth="1"/>
    <col min="8453" max="8707" width="11.42578125" style="76"/>
    <col min="8708" max="8708" width="57.42578125" style="76" customWidth="1"/>
    <col min="8709" max="8963" width="11.42578125" style="76"/>
    <col min="8964" max="8964" width="57.42578125" style="76" customWidth="1"/>
    <col min="8965" max="9219" width="11.42578125" style="76"/>
    <col min="9220" max="9220" width="57.42578125" style="76" customWidth="1"/>
    <col min="9221" max="9475" width="11.42578125" style="76"/>
    <col min="9476" max="9476" width="57.42578125" style="76" customWidth="1"/>
    <col min="9477" max="9731" width="11.42578125" style="76"/>
    <col min="9732" max="9732" width="57.42578125" style="76" customWidth="1"/>
    <col min="9733" max="9987" width="11.42578125" style="76"/>
    <col min="9988" max="9988" width="57.42578125" style="76" customWidth="1"/>
    <col min="9989" max="10243" width="11.42578125" style="76"/>
    <col min="10244" max="10244" width="57.42578125" style="76" customWidth="1"/>
    <col min="10245" max="10499" width="11.42578125" style="76"/>
    <col min="10500" max="10500" width="57.42578125" style="76" customWidth="1"/>
    <col min="10501" max="10755" width="11.42578125" style="76"/>
    <col min="10756" max="10756" width="57.42578125" style="76" customWidth="1"/>
    <col min="10757" max="11011" width="11.42578125" style="76"/>
    <col min="11012" max="11012" width="57.42578125" style="76" customWidth="1"/>
    <col min="11013" max="11267" width="11.42578125" style="76"/>
    <col min="11268" max="11268" width="57.42578125" style="76" customWidth="1"/>
    <col min="11269" max="11523" width="11.42578125" style="76"/>
    <col min="11524" max="11524" width="57.42578125" style="76" customWidth="1"/>
    <col min="11525" max="11779" width="11.42578125" style="76"/>
    <col min="11780" max="11780" width="57.42578125" style="76" customWidth="1"/>
    <col min="11781" max="12035" width="11.42578125" style="76"/>
    <col min="12036" max="12036" width="57.42578125" style="76" customWidth="1"/>
    <col min="12037" max="12291" width="11.42578125" style="76"/>
    <col min="12292" max="12292" width="57.42578125" style="76" customWidth="1"/>
    <col min="12293" max="12547" width="11.42578125" style="76"/>
    <col min="12548" max="12548" width="57.42578125" style="76" customWidth="1"/>
    <col min="12549" max="12803" width="11.42578125" style="76"/>
    <col min="12804" max="12804" width="57.42578125" style="76" customWidth="1"/>
    <col min="12805" max="13059" width="11.42578125" style="76"/>
    <col min="13060" max="13060" width="57.42578125" style="76" customWidth="1"/>
    <col min="13061" max="13315" width="11.42578125" style="76"/>
    <col min="13316" max="13316" width="57.42578125" style="76" customWidth="1"/>
    <col min="13317" max="13571" width="11.42578125" style="76"/>
    <col min="13572" max="13572" width="57.42578125" style="76" customWidth="1"/>
    <col min="13573" max="13827" width="11.42578125" style="76"/>
    <col min="13828" max="13828" width="57.42578125" style="76" customWidth="1"/>
    <col min="13829" max="14083" width="11.42578125" style="76"/>
    <col min="14084" max="14084" width="57.42578125" style="76" customWidth="1"/>
    <col min="14085" max="14339" width="11.42578125" style="76"/>
    <col min="14340" max="14340" width="57.42578125" style="76" customWidth="1"/>
    <col min="14341" max="14595" width="11.42578125" style="76"/>
    <col min="14596" max="14596" width="57.42578125" style="76" customWidth="1"/>
    <col min="14597" max="14851" width="11.42578125" style="76"/>
    <col min="14852" max="14852" width="57.42578125" style="76" customWidth="1"/>
    <col min="14853" max="15107" width="11.42578125" style="76"/>
    <col min="15108" max="15108" width="57.42578125" style="76" customWidth="1"/>
    <col min="15109" max="15363" width="11.42578125" style="76"/>
    <col min="15364" max="15364" width="57.42578125" style="76" customWidth="1"/>
    <col min="15365" max="15619" width="11.42578125" style="76"/>
    <col min="15620" max="15620" width="57.42578125" style="76" customWidth="1"/>
    <col min="15621" max="15875" width="11.42578125" style="76"/>
    <col min="15876" max="15876" width="57.42578125" style="76" customWidth="1"/>
    <col min="15877" max="16131" width="11.42578125" style="76"/>
    <col min="16132" max="16132" width="57.42578125" style="76" customWidth="1"/>
    <col min="16133" max="16384" width="11.42578125" style="76"/>
  </cols>
  <sheetData>
    <row r="1" spans="2:12" ht="15">
      <c r="B1" s="12" t="s">
        <v>119</v>
      </c>
    </row>
    <row r="2" spans="2:12" ht="15.75">
      <c r="B2" s="50" t="s">
        <v>120</v>
      </c>
      <c r="C2" s="51"/>
      <c r="D2" s="27"/>
      <c r="E2" s="127" t="e">
        <f>+#REF!</f>
        <v>#REF!</v>
      </c>
      <c r="F2" s="127"/>
      <c r="G2" s="127"/>
      <c r="H2" s="127"/>
      <c r="I2" s="127"/>
      <c r="J2" s="127"/>
      <c r="K2" s="127"/>
      <c r="L2" s="127"/>
    </row>
    <row r="3" spans="2:12" ht="15.75">
      <c r="B3" s="50" t="s">
        <v>505</v>
      </c>
      <c r="C3" s="52"/>
      <c r="D3" s="22"/>
      <c r="E3" s="127" t="s">
        <v>122</v>
      </c>
      <c r="F3" s="127"/>
      <c r="G3" s="127"/>
      <c r="H3" s="127"/>
      <c r="I3" s="127"/>
      <c r="J3" s="127"/>
      <c r="K3" s="127"/>
      <c r="L3" s="127"/>
    </row>
    <row r="4" spans="2:12" ht="15" customHeight="1">
      <c r="B4" s="19"/>
      <c r="C4" s="20"/>
      <c r="D4" s="21"/>
      <c r="E4" s="133" t="s">
        <v>506</v>
      </c>
      <c r="F4" s="128"/>
      <c r="G4" s="128"/>
      <c r="H4" s="128"/>
      <c r="I4" s="128"/>
      <c r="J4" s="128"/>
      <c r="K4" s="128"/>
      <c r="L4" s="128"/>
    </row>
    <row r="5" spans="2:12" ht="15" customHeight="1">
      <c r="B5" s="130" t="s">
        <v>507</v>
      </c>
      <c r="C5" s="131"/>
      <c r="D5" s="22"/>
      <c r="E5" s="134"/>
      <c r="F5" s="135"/>
      <c r="G5" s="135"/>
      <c r="H5" s="135"/>
      <c r="I5" s="135"/>
      <c r="J5" s="135"/>
      <c r="K5" s="135"/>
      <c r="L5" s="135"/>
    </row>
    <row r="6" spans="2:12">
      <c r="B6" s="130"/>
      <c r="C6" s="131"/>
      <c r="D6" s="22"/>
      <c r="E6" s="132">
        <v>2014</v>
      </c>
      <c r="F6" s="132">
        <f>+E6+1</f>
        <v>2015</v>
      </c>
      <c r="G6" s="132">
        <f>+F6+1</f>
        <v>2016</v>
      </c>
      <c r="H6" s="132">
        <f>+G6+1</f>
        <v>2017</v>
      </c>
      <c r="I6" s="132">
        <f>+H6+1</f>
        <v>2018</v>
      </c>
      <c r="J6" s="132">
        <f t="shared" ref="J6:L6" si="0">+I6+1</f>
        <v>2019</v>
      </c>
      <c r="K6" s="132">
        <f t="shared" si="0"/>
        <v>2020</v>
      </c>
      <c r="L6" s="132">
        <f t="shared" si="0"/>
        <v>2021</v>
      </c>
    </row>
    <row r="7" spans="2:12">
      <c r="B7" s="67"/>
      <c r="C7" s="68"/>
      <c r="D7" s="22"/>
      <c r="E7" s="132"/>
      <c r="F7" s="132"/>
      <c r="G7" s="132"/>
      <c r="H7" s="132"/>
      <c r="I7" s="132"/>
      <c r="J7" s="132"/>
      <c r="K7" s="132"/>
      <c r="L7" s="132"/>
    </row>
    <row r="8" spans="2:12">
      <c r="B8" s="57" t="s">
        <v>508</v>
      </c>
      <c r="C8" s="58" t="s">
        <v>509</v>
      </c>
      <c r="D8" s="69" t="s">
        <v>127</v>
      </c>
      <c r="E8" s="87"/>
      <c r="F8" s="87"/>
      <c r="G8" s="87"/>
      <c r="H8" s="87"/>
      <c r="I8" s="87"/>
      <c r="J8" s="87"/>
      <c r="K8" s="87"/>
      <c r="L8" s="87"/>
    </row>
    <row r="9" spans="2:12">
      <c r="B9" s="62" t="s">
        <v>510</v>
      </c>
      <c r="C9" s="77" t="s">
        <v>511</v>
      </c>
      <c r="D9" s="30" t="s">
        <v>127</v>
      </c>
      <c r="E9" s="88"/>
      <c r="F9" s="88"/>
      <c r="G9" s="88"/>
      <c r="H9" s="88"/>
      <c r="I9" s="88"/>
      <c r="J9" s="88"/>
      <c r="K9" s="88"/>
      <c r="L9" s="88"/>
    </row>
    <row r="10" spans="2:12">
      <c r="B10" s="37" t="s">
        <v>512</v>
      </c>
      <c r="C10" s="59" t="s">
        <v>513</v>
      </c>
      <c r="D10" s="22" t="s">
        <v>127</v>
      </c>
      <c r="E10" s="88"/>
      <c r="F10" s="88"/>
      <c r="G10" s="88"/>
      <c r="H10" s="88"/>
      <c r="I10" s="88"/>
      <c r="J10" s="88"/>
      <c r="K10" s="88"/>
      <c r="L10" s="88"/>
    </row>
    <row r="11" spans="2:12">
      <c r="B11" s="39" t="s">
        <v>514</v>
      </c>
      <c r="C11" s="60" t="s">
        <v>37</v>
      </c>
      <c r="D11" s="22" t="s">
        <v>127</v>
      </c>
      <c r="E11" s="85"/>
      <c r="F11" s="85"/>
      <c r="G11" s="85"/>
      <c r="H11" s="85"/>
      <c r="I11" s="85"/>
      <c r="J11" s="85"/>
      <c r="K11" s="85"/>
      <c r="L11" s="85"/>
    </row>
    <row r="12" spans="2:12">
      <c r="B12" s="39" t="s">
        <v>515</v>
      </c>
      <c r="C12" s="60" t="s">
        <v>39</v>
      </c>
      <c r="D12" s="22" t="s">
        <v>127</v>
      </c>
      <c r="E12" s="85"/>
      <c r="F12" s="85"/>
      <c r="G12" s="85"/>
      <c r="H12" s="85"/>
      <c r="I12" s="85"/>
      <c r="J12" s="85"/>
      <c r="K12" s="85"/>
      <c r="L12" s="85"/>
    </row>
    <row r="13" spans="2:12">
      <c r="B13" s="39" t="s">
        <v>516</v>
      </c>
      <c r="C13" s="60" t="s">
        <v>41</v>
      </c>
      <c r="D13" s="22" t="s">
        <v>127</v>
      </c>
      <c r="E13" s="85"/>
      <c r="F13" s="85"/>
      <c r="G13" s="85"/>
      <c r="H13" s="85"/>
      <c r="I13" s="85"/>
      <c r="J13" s="85"/>
      <c r="K13" s="85"/>
      <c r="L13" s="85"/>
    </row>
    <row r="14" spans="2:12">
      <c r="B14" s="39" t="s">
        <v>517</v>
      </c>
      <c r="C14" s="60" t="s">
        <v>43</v>
      </c>
      <c r="D14" s="22" t="s">
        <v>127</v>
      </c>
      <c r="E14" s="85"/>
      <c r="F14" s="85"/>
      <c r="G14" s="85"/>
      <c r="H14" s="85"/>
      <c r="I14" s="85"/>
      <c r="J14" s="85"/>
      <c r="K14" s="85"/>
      <c r="L14" s="85"/>
    </row>
    <row r="15" spans="2:12">
      <c r="B15" s="37" t="s">
        <v>518</v>
      </c>
      <c r="C15" s="59" t="s">
        <v>45</v>
      </c>
      <c r="D15" s="22" t="s">
        <v>127</v>
      </c>
      <c r="E15" s="88"/>
      <c r="F15" s="88"/>
      <c r="G15" s="88"/>
      <c r="H15" s="88"/>
      <c r="I15" s="88"/>
      <c r="J15" s="88"/>
      <c r="K15" s="88"/>
      <c r="L15" s="88"/>
    </row>
    <row r="16" spans="2:12">
      <c r="B16" s="37" t="s">
        <v>519</v>
      </c>
      <c r="C16" s="59" t="s">
        <v>47</v>
      </c>
      <c r="D16" s="22" t="s">
        <v>127</v>
      </c>
      <c r="E16" s="88"/>
      <c r="F16" s="88"/>
      <c r="G16" s="88"/>
      <c r="H16" s="88"/>
      <c r="I16" s="88"/>
      <c r="J16" s="88"/>
      <c r="K16" s="88"/>
      <c r="L16" s="88"/>
    </row>
    <row r="17" spans="2:12">
      <c r="B17" s="37" t="s">
        <v>520</v>
      </c>
      <c r="C17" s="59" t="s">
        <v>49</v>
      </c>
      <c r="D17" s="22" t="s">
        <v>127</v>
      </c>
      <c r="E17" s="88"/>
      <c r="F17" s="88"/>
      <c r="G17" s="88"/>
      <c r="H17" s="88"/>
      <c r="I17" s="88"/>
      <c r="J17" s="88"/>
      <c r="K17" s="88"/>
      <c r="L17" s="88"/>
    </row>
    <row r="18" spans="2:12">
      <c r="B18" s="39" t="s">
        <v>521</v>
      </c>
      <c r="C18" s="60" t="s">
        <v>51</v>
      </c>
      <c r="D18" s="22" t="s">
        <v>127</v>
      </c>
      <c r="E18" s="85"/>
      <c r="F18" s="85"/>
      <c r="G18" s="85"/>
      <c r="H18" s="85"/>
      <c r="I18" s="85"/>
      <c r="J18" s="85"/>
      <c r="K18" s="85"/>
      <c r="L18" s="85"/>
    </row>
    <row r="19" spans="2:12">
      <c r="B19" s="39" t="s">
        <v>522</v>
      </c>
      <c r="C19" s="60" t="s">
        <v>53</v>
      </c>
      <c r="D19" s="22" t="s">
        <v>127</v>
      </c>
      <c r="E19" s="85"/>
      <c r="F19" s="85"/>
      <c r="G19" s="85"/>
      <c r="H19" s="85"/>
      <c r="I19" s="85"/>
      <c r="J19" s="85"/>
      <c r="K19" s="85"/>
      <c r="L19" s="85"/>
    </row>
    <row r="20" spans="2:12">
      <c r="B20" s="39" t="s">
        <v>523</v>
      </c>
      <c r="C20" s="60" t="s">
        <v>55</v>
      </c>
      <c r="D20" s="22" t="s">
        <v>127</v>
      </c>
      <c r="E20" s="85"/>
      <c r="F20" s="85"/>
      <c r="G20" s="85"/>
      <c r="H20" s="85"/>
      <c r="I20" s="85"/>
      <c r="J20" s="85"/>
      <c r="K20" s="85"/>
      <c r="L20" s="85"/>
    </row>
    <row r="21" spans="2:12">
      <c r="B21" s="39" t="s">
        <v>524</v>
      </c>
      <c r="C21" s="60" t="s">
        <v>57</v>
      </c>
      <c r="D21" s="22" t="s">
        <v>127</v>
      </c>
      <c r="E21" s="85"/>
      <c r="F21" s="85"/>
      <c r="G21" s="85"/>
      <c r="H21" s="85"/>
      <c r="I21" s="85"/>
      <c r="J21" s="85"/>
      <c r="K21" s="85"/>
      <c r="L21" s="85"/>
    </row>
    <row r="22" spans="2:12">
      <c r="B22" s="78" t="s">
        <v>525</v>
      </c>
      <c r="C22" s="79" t="s">
        <v>526</v>
      </c>
      <c r="D22" s="80" t="s">
        <v>127</v>
      </c>
      <c r="E22" s="88"/>
      <c r="F22" s="88"/>
      <c r="G22" s="88"/>
      <c r="H22" s="88"/>
      <c r="I22" s="88"/>
      <c r="J22" s="88"/>
      <c r="K22" s="88"/>
      <c r="L22" s="88"/>
    </row>
    <row r="23" spans="2:12">
      <c r="B23" s="39" t="s">
        <v>527</v>
      </c>
      <c r="C23" s="28" t="s">
        <v>528</v>
      </c>
      <c r="D23" s="22" t="s">
        <v>127</v>
      </c>
      <c r="E23" s="85"/>
      <c r="F23" s="85"/>
      <c r="G23" s="85"/>
      <c r="H23" s="85"/>
      <c r="I23" s="85"/>
      <c r="J23" s="85"/>
      <c r="K23" s="85"/>
      <c r="L23" s="85"/>
    </row>
    <row r="24" spans="2:12">
      <c r="B24" s="39" t="s">
        <v>529</v>
      </c>
      <c r="C24" s="28" t="s">
        <v>530</v>
      </c>
      <c r="D24" s="22" t="s">
        <v>127</v>
      </c>
      <c r="E24" s="85"/>
      <c r="F24" s="85"/>
      <c r="G24" s="85"/>
      <c r="H24" s="85"/>
      <c r="I24" s="85"/>
      <c r="J24" s="85"/>
      <c r="K24" s="85"/>
      <c r="L24" s="85"/>
    </row>
    <row r="25" spans="2:12">
      <c r="B25" s="39" t="s">
        <v>531</v>
      </c>
      <c r="C25" s="28" t="s">
        <v>532</v>
      </c>
      <c r="D25" s="22" t="s">
        <v>127</v>
      </c>
      <c r="E25" s="85"/>
      <c r="F25" s="85"/>
      <c r="G25" s="85"/>
      <c r="H25" s="85"/>
      <c r="I25" s="85"/>
      <c r="J25" s="85"/>
      <c r="K25" s="85"/>
      <c r="L25" s="85"/>
    </row>
    <row r="26" spans="2:12">
      <c r="B26" s="39" t="s">
        <v>533</v>
      </c>
      <c r="C26" s="28" t="s">
        <v>534</v>
      </c>
      <c r="D26" s="22" t="s">
        <v>127</v>
      </c>
      <c r="E26" s="85"/>
      <c r="F26" s="85"/>
      <c r="G26" s="85"/>
      <c r="H26" s="85"/>
      <c r="I26" s="85"/>
      <c r="J26" s="85"/>
      <c r="K26" s="85"/>
      <c r="L26" s="85"/>
    </row>
    <row r="27" spans="2:12">
      <c r="B27" s="39" t="s">
        <v>535</v>
      </c>
      <c r="C27" s="28" t="s">
        <v>536</v>
      </c>
      <c r="D27" s="22" t="s">
        <v>127</v>
      </c>
      <c r="E27" s="85"/>
      <c r="F27" s="85"/>
      <c r="G27" s="85"/>
      <c r="H27" s="85"/>
      <c r="I27" s="85"/>
      <c r="J27" s="85"/>
      <c r="K27" s="85"/>
      <c r="L27" s="85"/>
    </row>
    <row r="28" spans="2:12">
      <c r="B28" s="39" t="s">
        <v>537</v>
      </c>
      <c r="C28" s="28" t="s">
        <v>538</v>
      </c>
      <c r="D28" s="22" t="s">
        <v>127</v>
      </c>
      <c r="E28" s="85"/>
      <c r="F28" s="85"/>
      <c r="G28" s="85"/>
      <c r="H28" s="85"/>
      <c r="I28" s="85"/>
      <c r="J28" s="85"/>
      <c r="K28" s="85"/>
      <c r="L28" s="85"/>
    </row>
    <row r="29" spans="2:12">
      <c r="B29" s="39" t="s">
        <v>539</v>
      </c>
      <c r="C29" s="28" t="s">
        <v>540</v>
      </c>
      <c r="D29" s="22" t="s">
        <v>127</v>
      </c>
      <c r="E29" s="85"/>
      <c r="F29" s="85"/>
      <c r="G29" s="85"/>
      <c r="H29" s="85"/>
      <c r="I29" s="85"/>
      <c r="J29" s="85"/>
      <c r="K29" s="85"/>
      <c r="L29" s="85"/>
    </row>
    <row r="30" spans="2:12">
      <c r="B30" s="39" t="s">
        <v>541</v>
      </c>
      <c r="C30" s="28" t="s">
        <v>542</v>
      </c>
      <c r="D30" s="22" t="s">
        <v>127</v>
      </c>
      <c r="E30" s="85"/>
      <c r="F30" s="85"/>
      <c r="G30" s="85"/>
      <c r="H30" s="85"/>
      <c r="I30" s="85"/>
      <c r="J30" s="85"/>
      <c r="K30" s="85"/>
      <c r="L30" s="85"/>
    </row>
    <row r="31" spans="2:12">
      <c r="B31" s="37" t="s">
        <v>543</v>
      </c>
      <c r="C31" s="59" t="s">
        <v>77</v>
      </c>
      <c r="D31" s="22" t="s">
        <v>127</v>
      </c>
      <c r="E31" s="85"/>
      <c r="F31" s="85"/>
      <c r="G31" s="88"/>
      <c r="H31" s="85"/>
      <c r="I31" s="85"/>
      <c r="J31" s="85"/>
      <c r="K31" s="85"/>
      <c r="L31" s="85"/>
    </row>
    <row r="32" spans="2:12">
      <c r="B32" s="39" t="s">
        <v>544</v>
      </c>
      <c r="C32" s="60" t="s">
        <v>79</v>
      </c>
      <c r="D32" s="22" t="s">
        <v>127</v>
      </c>
      <c r="E32" s="85"/>
      <c r="F32" s="85"/>
      <c r="G32" s="85"/>
      <c r="H32" s="85"/>
      <c r="I32" s="85"/>
      <c r="J32" s="85"/>
      <c r="K32" s="85"/>
      <c r="L32" s="85"/>
    </row>
    <row r="33" spans="2:12">
      <c r="B33" s="39" t="s">
        <v>545</v>
      </c>
      <c r="C33" s="60" t="s">
        <v>81</v>
      </c>
      <c r="D33" s="22" t="s">
        <v>127</v>
      </c>
      <c r="E33" s="85"/>
      <c r="F33" s="85"/>
      <c r="G33" s="85"/>
      <c r="H33" s="85"/>
      <c r="I33" s="85"/>
      <c r="J33" s="85"/>
      <c r="K33" s="85"/>
      <c r="L33" s="85"/>
    </row>
    <row r="34" spans="2:12">
      <c r="B34" s="39" t="s">
        <v>546</v>
      </c>
      <c r="C34" s="60" t="s">
        <v>83</v>
      </c>
      <c r="D34" s="22" t="s">
        <v>127</v>
      </c>
      <c r="E34" s="85"/>
      <c r="F34" s="85"/>
      <c r="G34" s="85"/>
      <c r="H34" s="85"/>
      <c r="I34" s="85"/>
      <c r="J34" s="85"/>
      <c r="K34" s="85"/>
      <c r="L34" s="85"/>
    </row>
    <row r="35" spans="2:12">
      <c r="B35" s="39" t="s">
        <v>547</v>
      </c>
      <c r="C35" s="60" t="s">
        <v>85</v>
      </c>
      <c r="D35" s="22" t="s">
        <v>127</v>
      </c>
      <c r="E35" s="85"/>
      <c r="F35" s="85"/>
      <c r="G35" s="85"/>
      <c r="H35" s="85"/>
      <c r="I35" s="85"/>
      <c r="J35" s="85"/>
      <c r="K35" s="85"/>
      <c r="L35" s="85"/>
    </row>
    <row r="36" spans="2:12">
      <c r="B36" s="39" t="s">
        <v>548</v>
      </c>
      <c r="C36" s="60" t="s">
        <v>87</v>
      </c>
      <c r="D36" s="22" t="s">
        <v>127</v>
      </c>
      <c r="E36" s="85"/>
      <c r="F36" s="85"/>
      <c r="G36" s="85"/>
      <c r="H36" s="85"/>
      <c r="I36" s="85"/>
      <c r="J36" s="85"/>
      <c r="K36" s="85"/>
      <c r="L36" s="85"/>
    </row>
    <row r="37" spans="2:12">
      <c r="B37" s="39" t="s">
        <v>549</v>
      </c>
      <c r="C37" s="60" t="s">
        <v>550</v>
      </c>
      <c r="D37" s="22" t="s">
        <v>127</v>
      </c>
      <c r="E37" s="85"/>
      <c r="F37" s="85"/>
      <c r="G37" s="85"/>
      <c r="H37" s="85"/>
      <c r="I37" s="85"/>
      <c r="J37" s="85"/>
      <c r="K37" s="85"/>
      <c r="L37" s="85"/>
    </row>
    <row r="38" spans="2:12">
      <c r="B38" s="39" t="s">
        <v>551</v>
      </c>
      <c r="C38" s="60" t="s">
        <v>451</v>
      </c>
      <c r="D38" s="22" t="s">
        <v>127</v>
      </c>
      <c r="E38" s="85"/>
      <c r="F38" s="85"/>
      <c r="G38" s="85"/>
      <c r="H38" s="85"/>
      <c r="I38" s="85"/>
      <c r="J38" s="85"/>
      <c r="K38" s="85"/>
      <c r="L38" s="85"/>
    </row>
    <row r="39" spans="2:12">
      <c r="B39" s="39" t="s">
        <v>552</v>
      </c>
      <c r="C39" s="60" t="s">
        <v>93</v>
      </c>
      <c r="D39" s="22" t="s">
        <v>127</v>
      </c>
      <c r="E39" s="85"/>
      <c r="F39" s="85"/>
      <c r="G39" s="85"/>
      <c r="H39" s="85"/>
      <c r="I39" s="85"/>
      <c r="J39" s="85"/>
      <c r="K39" s="85"/>
      <c r="L39" s="85"/>
    </row>
    <row r="40" spans="2:12">
      <c r="B40" s="37" t="s">
        <v>553</v>
      </c>
      <c r="C40" s="59" t="s">
        <v>95</v>
      </c>
      <c r="D40" s="22" t="s">
        <v>127</v>
      </c>
      <c r="E40" s="85"/>
      <c r="F40" s="85"/>
      <c r="G40" s="88"/>
      <c r="H40" s="85"/>
      <c r="I40" s="85"/>
      <c r="J40" s="85"/>
      <c r="K40" s="85"/>
      <c r="L40" s="85"/>
    </row>
    <row r="41" spans="2:12">
      <c r="B41" s="39" t="s">
        <v>554</v>
      </c>
      <c r="C41" s="60" t="s">
        <v>79</v>
      </c>
      <c r="D41" s="22" t="s">
        <v>127</v>
      </c>
      <c r="E41" s="85"/>
      <c r="F41" s="85"/>
      <c r="G41" s="85"/>
      <c r="H41" s="85"/>
      <c r="I41" s="85"/>
      <c r="J41" s="85"/>
      <c r="K41" s="85"/>
      <c r="L41" s="85"/>
    </row>
    <row r="42" spans="2:12">
      <c r="B42" s="39" t="s">
        <v>555</v>
      </c>
      <c r="C42" s="60" t="s">
        <v>81</v>
      </c>
      <c r="D42" s="22" t="s">
        <v>127</v>
      </c>
      <c r="E42" s="85"/>
      <c r="F42" s="85"/>
      <c r="G42" s="85"/>
      <c r="H42" s="85"/>
      <c r="I42" s="85"/>
      <c r="J42" s="85"/>
      <c r="K42" s="85"/>
      <c r="L42" s="85"/>
    </row>
    <row r="43" spans="2:12">
      <c r="B43" s="39" t="s">
        <v>556</v>
      </c>
      <c r="C43" s="60" t="s">
        <v>99</v>
      </c>
      <c r="D43" s="22" t="s">
        <v>127</v>
      </c>
      <c r="E43" s="85"/>
      <c r="F43" s="85"/>
      <c r="G43" s="85"/>
      <c r="H43" s="85"/>
      <c r="I43" s="85"/>
      <c r="J43" s="85"/>
      <c r="K43" s="85"/>
      <c r="L43" s="85"/>
    </row>
    <row r="44" spans="2:12">
      <c r="B44" s="39" t="s">
        <v>557</v>
      </c>
      <c r="C44" s="60" t="s">
        <v>101</v>
      </c>
      <c r="D44" s="22" t="s">
        <v>127</v>
      </c>
      <c r="E44" s="85"/>
      <c r="F44" s="85"/>
      <c r="G44" s="85"/>
      <c r="H44" s="85"/>
      <c r="I44" s="85"/>
      <c r="J44" s="85"/>
      <c r="K44" s="85"/>
      <c r="L44" s="85"/>
    </row>
    <row r="45" spans="2:12">
      <c r="B45" s="39" t="s">
        <v>558</v>
      </c>
      <c r="C45" s="60" t="s">
        <v>87</v>
      </c>
      <c r="D45" s="22" t="s">
        <v>127</v>
      </c>
      <c r="E45" s="85"/>
      <c r="F45" s="85"/>
      <c r="G45" s="85"/>
      <c r="H45" s="85"/>
      <c r="I45" s="85"/>
      <c r="J45" s="85"/>
      <c r="K45" s="85"/>
      <c r="L45" s="85"/>
    </row>
    <row r="46" spans="2:12">
      <c r="B46" s="39" t="s">
        <v>559</v>
      </c>
      <c r="C46" s="60" t="s">
        <v>560</v>
      </c>
      <c r="D46" s="22" t="s">
        <v>127</v>
      </c>
      <c r="E46" s="85"/>
      <c r="F46" s="85"/>
      <c r="G46" s="85"/>
      <c r="H46" s="85"/>
      <c r="I46" s="85"/>
      <c r="J46" s="85"/>
      <c r="K46" s="85"/>
      <c r="L46" s="85"/>
    </row>
    <row r="47" spans="2:12">
      <c r="B47" s="39" t="s">
        <v>561</v>
      </c>
      <c r="C47" s="60" t="s">
        <v>106</v>
      </c>
      <c r="D47" s="22" t="s">
        <v>127</v>
      </c>
      <c r="E47" s="85"/>
      <c r="F47" s="85"/>
      <c r="G47" s="85"/>
      <c r="H47" s="85"/>
      <c r="I47" s="85"/>
      <c r="J47" s="85"/>
      <c r="K47" s="85"/>
      <c r="L47" s="85"/>
    </row>
    <row r="48" spans="2:12">
      <c r="B48" s="39" t="s">
        <v>562</v>
      </c>
      <c r="C48" s="60" t="s">
        <v>108</v>
      </c>
      <c r="D48" s="22" t="s">
        <v>127</v>
      </c>
      <c r="E48" s="85"/>
      <c r="F48" s="85"/>
      <c r="G48" s="85"/>
      <c r="H48" s="85"/>
      <c r="I48" s="85"/>
      <c r="J48" s="85"/>
      <c r="K48" s="85"/>
      <c r="L48" s="85"/>
    </row>
    <row r="49" spans="2:12">
      <c r="B49" s="78" t="s">
        <v>563</v>
      </c>
      <c r="C49" s="79" t="s">
        <v>564</v>
      </c>
      <c r="D49" s="80" t="s">
        <v>127</v>
      </c>
      <c r="E49" s="88"/>
      <c r="F49" s="88"/>
      <c r="G49" s="88"/>
      <c r="H49" s="88"/>
      <c r="I49" s="88"/>
      <c r="J49" s="88"/>
      <c r="K49" s="88"/>
      <c r="L49" s="88"/>
    </row>
    <row r="50" spans="2:12">
      <c r="B50" s="39" t="s">
        <v>565</v>
      </c>
      <c r="C50" s="28" t="s">
        <v>566</v>
      </c>
      <c r="D50" s="22" t="s">
        <v>127</v>
      </c>
      <c r="E50" s="85"/>
      <c r="F50" s="85"/>
      <c r="G50" s="85"/>
      <c r="H50" s="85"/>
      <c r="I50" s="85"/>
      <c r="J50" s="85"/>
      <c r="K50" s="85"/>
      <c r="L50" s="85"/>
    </row>
    <row r="51" spans="2:12">
      <c r="B51" s="39" t="s">
        <v>567</v>
      </c>
      <c r="C51" s="28" t="s">
        <v>568</v>
      </c>
      <c r="D51" s="22" t="s">
        <v>127</v>
      </c>
      <c r="E51" s="85"/>
      <c r="F51" s="85"/>
      <c r="G51" s="85"/>
      <c r="H51" s="85"/>
      <c r="I51" s="85"/>
      <c r="J51" s="85"/>
      <c r="K51" s="85"/>
      <c r="L51" s="85"/>
    </row>
    <row r="52" spans="2:12">
      <c r="B52" s="39" t="s">
        <v>569</v>
      </c>
      <c r="C52" s="28" t="s">
        <v>570</v>
      </c>
      <c r="D52" s="22" t="s">
        <v>127</v>
      </c>
      <c r="E52" s="85"/>
      <c r="F52" s="85"/>
      <c r="G52" s="85"/>
      <c r="H52" s="85"/>
      <c r="I52" s="85"/>
      <c r="J52" s="85"/>
      <c r="K52" s="85"/>
      <c r="L52" s="85"/>
    </row>
    <row r="53" spans="2:12">
      <c r="B53" s="39" t="s">
        <v>571</v>
      </c>
      <c r="C53" s="28" t="s">
        <v>572</v>
      </c>
      <c r="D53" s="22" t="s">
        <v>127</v>
      </c>
      <c r="E53" s="85"/>
      <c r="F53" s="85"/>
      <c r="G53" s="85"/>
      <c r="H53" s="85"/>
      <c r="I53" s="85"/>
      <c r="J53" s="85"/>
      <c r="K53" s="85"/>
      <c r="L53" s="85"/>
    </row>
    <row r="54" spans="2:12">
      <c r="B54" s="39" t="s">
        <v>573</v>
      </c>
      <c r="C54" s="28" t="s">
        <v>574</v>
      </c>
      <c r="D54" s="22" t="s">
        <v>127</v>
      </c>
      <c r="E54" s="85"/>
      <c r="F54" s="85"/>
      <c r="G54" s="85"/>
      <c r="H54" s="85"/>
      <c r="I54" s="85"/>
      <c r="J54" s="85"/>
      <c r="K54" s="85"/>
      <c r="L54" s="85"/>
    </row>
    <row r="55" spans="2:12">
      <c r="B55" s="39" t="s">
        <v>575</v>
      </c>
      <c r="C55" s="28" t="s">
        <v>576</v>
      </c>
      <c r="D55" s="22" t="s">
        <v>127</v>
      </c>
      <c r="E55" s="85"/>
      <c r="F55" s="85"/>
      <c r="G55" s="85"/>
      <c r="H55" s="85"/>
      <c r="I55" s="85"/>
      <c r="J55" s="85"/>
      <c r="K55" s="85"/>
      <c r="L55" s="85"/>
    </row>
    <row r="56" spans="2:12">
      <c r="B56" s="39" t="s">
        <v>577</v>
      </c>
      <c r="C56" s="60" t="s">
        <v>431</v>
      </c>
      <c r="D56" s="22" t="s">
        <v>127</v>
      </c>
      <c r="E56" s="85"/>
      <c r="F56" s="85"/>
      <c r="G56" s="85"/>
      <c r="H56" s="85"/>
      <c r="I56" s="85"/>
      <c r="J56" s="85"/>
      <c r="K56" s="85"/>
      <c r="L56" s="85"/>
    </row>
    <row r="57" spans="2:12">
      <c r="B57" s="39" t="s">
        <v>578</v>
      </c>
      <c r="C57" s="60" t="s">
        <v>433</v>
      </c>
      <c r="D57" s="22" t="s">
        <v>127</v>
      </c>
      <c r="E57" s="85"/>
      <c r="F57" s="85"/>
      <c r="G57" s="85"/>
      <c r="H57" s="85"/>
      <c r="I57" s="85"/>
      <c r="J57" s="85"/>
      <c r="K57" s="85"/>
      <c r="L57" s="85"/>
    </row>
    <row r="58" spans="2:12">
      <c r="B58" s="39" t="s">
        <v>579</v>
      </c>
      <c r="C58" s="60" t="s">
        <v>435</v>
      </c>
      <c r="D58" s="22" t="s">
        <v>127</v>
      </c>
      <c r="E58" s="85"/>
      <c r="F58" s="85"/>
      <c r="G58" s="85"/>
      <c r="H58" s="85"/>
      <c r="I58" s="85"/>
      <c r="J58" s="85"/>
      <c r="K58" s="85"/>
      <c r="L58" s="85"/>
    </row>
    <row r="59" spans="2:12">
      <c r="B59" s="39" t="s">
        <v>580</v>
      </c>
      <c r="C59" s="60" t="s">
        <v>437</v>
      </c>
      <c r="D59" s="22" t="s">
        <v>127</v>
      </c>
      <c r="E59" s="85"/>
      <c r="F59" s="85"/>
      <c r="G59" s="85"/>
      <c r="H59" s="85"/>
      <c r="I59" s="85"/>
      <c r="J59" s="85"/>
      <c r="K59" s="85"/>
      <c r="L59" s="85"/>
    </row>
    <row r="60" spans="2:12">
      <c r="B60" s="39" t="s">
        <v>581</v>
      </c>
      <c r="C60" s="60" t="s">
        <v>582</v>
      </c>
      <c r="D60" s="22" t="s">
        <v>127</v>
      </c>
      <c r="E60" s="85"/>
      <c r="F60" s="85"/>
      <c r="G60" s="85"/>
      <c r="H60" s="85"/>
      <c r="I60" s="85"/>
      <c r="J60" s="85"/>
      <c r="K60" s="85"/>
      <c r="L60" s="85"/>
    </row>
    <row r="61" spans="2:12">
      <c r="B61" s="39" t="s">
        <v>583</v>
      </c>
      <c r="C61" s="28" t="s">
        <v>584</v>
      </c>
      <c r="D61" s="22" t="s">
        <v>127</v>
      </c>
      <c r="E61" s="85"/>
      <c r="F61" s="85"/>
      <c r="G61" s="85"/>
      <c r="H61" s="85"/>
      <c r="I61" s="85"/>
      <c r="J61" s="85"/>
      <c r="K61" s="85"/>
      <c r="L61" s="85"/>
    </row>
    <row r="62" spans="2:12">
      <c r="B62" s="39" t="s">
        <v>585</v>
      </c>
      <c r="C62" s="28" t="s">
        <v>586</v>
      </c>
      <c r="D62" s="22" t="s">
        <v>127</v>
      </c>
      <c r="E62" s="85"/>
      <c r="F62" s="85"/>
      <c r="G62" s="85"/>
      <c r="H62" s="85"/>
      <c r="I62" s="85"/>
      <c r="J62" s="85"/>
      <c r="K62" s="85"/>
      <c r="L62" s="85"/>
    </row>
    <row r="63" spans="2:12">
      <c r="B63" s="37" t="s">
        <v>587</v>
      </c>
      <c r="C63" s="59" t="s">
        <v>444</v>
      </c>
      <c r="D63" s="22" t="s">
        <v>127</v>
      </c>
      <c r="E63" s="88"/>
      <c r="F63" s="88"/>
      <c r="G63" s="88"/>
      <c r="H63" s="88"/>
      <c r="I63" s="88"/>
      <c r="J63" s="88"/>
      <c r="K63" s="88"/>
      <c r="L63" s="88"/>
    </row>
    <row r="64" spans="2:12">
      <c r="B64" s="39" t="s">
        <v>588</v>
      </c>
      <c r="C64" s="60" t="s">
        <v>81</v>
      </c>
      <c r="D64" s="22" t="s">
        <v>127</v>
      </c>
      <c r="E64" s="85"/>
      <c r="F64" s="85"/>
      <c r="G64" s="85"/>
      <c r="H64" s="85"/>
      <c r="I64" s="85"/>
      <c r="J64" s="85"/>
      <c r="K64" s="85"/>
      <c r="L64" s="85"/>
    </row>
    <row r="65" spans="2:12">
      <c r="B65" s="39" t="s">
        <v>589</v>
      </c>
      <c r="C65" s="60" t="s">
        <v>83</v>
      </c>
      <c r="D65" s="22" t="s">
        <v>127</v>
      </c>
      <c r="E65" s="85"/>
      <c r="F65" s="85"/>
      <c r="G65" s="85"/>
      <c r="H65" s="85"/>
      <c r="I65" s="85"/>
      <c r="J65" s="85"/>
      <c r="K65" s="85"/>
      <c r="L65" s="85"/>
    </row>
    <row r="66" spans="2:12">
      <c r="B66" s="39" t="s">
        <v>590</v>
      </c>
      <c r="C66" s="60" t="s">
        <v>85</v>
      </c>
      <c r="D66" s="22" t="s">
        <v>127</v>
      </c>
      <c r="E66" s="85"/>
      <c r="F66" s="85"/>
      <c r="G66" s="85"/>
      <c r="H66" s="85"/>
      <c r="I66" s="85"/>
      <c r="J66" s="85"/>
      <c r="K66" s="85"/>
      <c r="L66" s="85"/>
    </row>
    <row r="67" spans="2:12">
      <c r="B67" s="39" t="s">
        <v>591</v>
      </c>
      <c r="C67" s="60" t="s">
        <v>87</v>
      </c>
      <c r="D67" s="22" t="s">
        <v>127</v>
      </c>
      <c r="E67" s="85"/>
      <c r="F67" s="85"/>
      <c r="G67" s="85"/>
      <c r="H67" s="85"/>
      <c r="I67" s="85"/>
      <c r="J67" s="85"/>
      <c r="K67" s="85"/>
      <c r="L67" s="85"/>
    </row>
    <row r="68" spans="2:12">
      <c r="B68" s="39" t="s">
        <v>592</v>
      </c>
      <c r="C68" s="60" t="s">
        <v>89</v>
      </c>
      <c r="D68" s="22" t="s">
        <v>127</v>
      </c>
      <c r="E68" s="85"/>
      <c r="F68" s="85"/>
      <c r="G68" s="85"/>
      <c r="H68" s="85"/>
      <c r="I68" s="85"/>
      <c r="J68" s="85"/>
      <c r="K68" s="85"/>
      <c r="L68" s="85"/>
    </row>
    <row r="69" spans="2:12">
      <c r="B69" s="39" t="s">
        <v>593</v>
      </c>
      <c r="C69" s="60" t="s">
        <v>451</v>
      </c>
      <c r="D69" s="22" t="s">
        <v>127</v>
      </c>
      <c r="E69" s="85"/>
      <c r="F69" s="85"/>
      <c r="G69" s="85"/>
      <c r="H69" s="85"/>
      <c r="I69" s="85"/>
      <c r="J69" s="85"/>
      <c r="K69" s="85"/>
      <c r="L69" s="85"/>
    </row>
    <row r="70" spans="2:12">
      <c r="B70" s="39" t="s">
        <v>594</v>
      </c>
      <c r="C70" s="60" t="s">
        <v>93</v>
      </c>
      <c r="D70" s="22" t="s">
        <v>127</v>
      </c>
      <c r="E70" s="85"/>
      <c r="F70" s="85"/>
      <c r="G70" s="85"/>
      <c r="H70" s="85"/>
      <c r="I70" s="85"/>
      <c r="J70" s="85"/>
      <c r="K70" s="85"/>
      <c r="L70" s="85"/>
    </row>
    <row r="71" spans="2:12">
      <c r="B71" s="37" t="s">
        <v>595</v>
      </c>
      <c r="C71" s="59" t="s">
        <v>453</v>
      </c>
      <c r="D71" s="22" t="s">
        <v>127</v>
      </c>
      <c r="E71" s="85"/>
      <c r="F71" s="85"/>
      <c r="G71" s="88"/>
      <c r="H71" s="85"/>
      <c r="I71" s="85"/>
      <c r="J71" s="85"/>
      <c r="K71" s="85"/>
      <c r="L71" s="85"/>
    </row>
    <row r="72" spans="2:12">
      <c r="B72" s="39" t="s">
        <v>596</v>
      </c>
      <c r="C72" s="60" t="s">
        <v>597</v>
      </c>
      <c r="D72" s="22" t="s">
        <v>127</v>
      </c>
      <c r="E72" s="88"/>
      <c r="F72" s="85"/>
      <c r="G72" s="85"/>
      <c r="H72" s="85"/>
      <c r="I72" s="85"/>
      <c r="J72" s="85"/>
      <c r="K72" s="85"/>
      <c r="L72" s="85"/>
    </row>
    <row r="73" spans="2:12">
      <c r="B73" s="39" t="s">
        <v>598</v>
      </c>
      <c r="C73" s="60" t="s">
        <v>81</v>
      </c>
      <c r="D73" s="22" t="s">
        <v>127</v>
      </c>
      <c r="E73" s="85"/>
      <c r="F73" s="85"/>
      <c r="G73" s="85"/>
      <c r="H73" s="85"/>
      <c r="I73" s="85"/>
      <c r="J73" s="85"/>
      <c r="K73" s="85"/>
      <c r="L73" s="85"/>
    </row>
    <row r="74" spans="2:12">
      <c r="B74" s="39" t="s">
        <v>599</v>
      </c>
      <c r="C74" s="60" t="s">
        <v>458</v>
      </c>
      <c r="D74" s="22" t="s">
        <v>127</v>
      </c>
      <c r="E74" s="85"/>
      <c r="F74" s="85"/>
      <c r="G74" s="85"/>
      <c r="H74" s="85"/>
      <c r="I74" s="85"/>
      <c r="J74" s="85"/>
      <c r="K74" s="85"/>
      <c r="L74" s="85"/>
    </row>
    <row r="75" spans="2:12">
      <c r="B75" s="39" t="s">
        <v>600</v>
      </c>
      <c r="C75" s="60" t="s">
        <v>460</v>
      </c>
      <c r="D75" s="22" t="s">
        <v>127</v>
      </c>
      <c r="E75" s="85"/>
      <c r="F75" s="85"/>
      <c r="G75" s="85"/>
      <c r="H75" s="85"/>
      <c r="I75" s="85"/>
      <c r="J75" s="85"/>
      <c r="K75" s="85"/>
      <c r="L75" s="85"/>
    </row>
    <row r="76" spans="2:12">
      <c r="B76" s="39" t="s">
        <v>601</v>
      </c>
      <c r="C76" s="60" t="s">
        <v>462</v>
      </c>
      <c r="D76" s="22" t="s">
        <v>127</v>
      </c>
      <c r="E76" s="85"/>
      <c r="F76" s="85"/>
      <c r="G76" s="85"/>
      <c r="H76" s="85"/>
      <c r="I76" s="85"/>
      <c r="J76" s="85"/>
      <c r="K76" s="85"/>
      <c r="L76" s="85"/>
    </row>
    <row r="77" spans="2:12">
      <c r="B77" s="39" t="s">
        <v>602</v>
      </c>
      <c r="C77" s="60" t="s">
        <v>104</v>
      </c>
      <c r="D77" s="22" t="s">
        <v>127</v>
      </c>
      <c r="E77" s="85"/>
      <c r="F77" s="85"/>
      <c r="G77" s="85"/>
      <c r="H77" s="85"/>
      <c r="I77" s="85"/>
      <c r="J77" s="85"/>
      <c r="K77" s="85"/>
      <c r="L77" s="85"/>
    </row>
    <row r="78" spans="2:12">
      <c r="B78" s="39" t="s">
        <v>603</v>
      </c>
      <c r="C78" s="60" t="s">
        <v>604</v>
      </c>
      <c r="D78" s="22" t="s">
        <v>127</v>
      </c>
      <c r="E78" s="85"/>
      <c r="F78" s="85"/>
      <c r="G78" s="85"/>
      <c r="H78" s="85"/>
      <c r="I78" s="85"/>
      <c r="J78" s="85"/>
      <c r="K78" s="85"/>
      <c r="L78" s="85"/>
    </row>
    <row r="79" spans="2:12">
      <c r="B79" s="23" t="s">
        <v>605</v>
      </c>
      <c r="C79" s="66" t="s">
        <v>467</v>
      </c>
      <c r="D79" s="24" t="s">
        <v>127</v>
      </c>
      <c r="E79" s="85"/>
      <c r="F79" s="85"/>
      <c r="G79" s="85"/>
      <c r="H79" s="85"/>
      <c r="I79" s="85"/>
      <c r="J79" s="85"/>
      <c r="K79" s="85"/>
      <c r="L79" s="85"/>
    </row>
    <row r="80" spans="2:12">
      <c r="B80" s="39" t="s">
        <v>157</v>
      </c>
      <c r="C80" s="38" t="s">
        <v>177</v>
      </c>
      <c r="D80" s="22" t="s">
        <v>127</v>
      </c>
      <c r="E80" s="86"/>
      <c r="F80" s="86"/>
      <c r="G80" s="86"/>
      <c r="H80" s="86"/>
      <c r="I80" s="86"/>
      <c r="J80" s="86"/>
      <c r="K80" s="86"/>
      <c r="L80" s="86"/>
    </row>
    <row r="81" spans="2:12">
      <c r="B81" s="89" t="s">
        <v>606</v>
      </c>
      <c r="C81" s="90" t="s">
        <v>607</v>
      </c>
      <c r="D81" s="72" t="s">
        <v>127</v>
      </c>
      <c r="E81" s="85"/>
      <c r="F81" s="85"/>
      <c r="G81" s="85"/>
      <c r="H81" s="85"/>
      <c r="I81" s="85"/>
      <c r="J81" s="85"/>
      <c r="K81" s="85"/>
      <c r="L81" s="85"/>
    </row>
    <row r="82" spans="2:12">
      <c r="B82" s="39" t="s">
        <v>157</v>
      </c>
      <c r="C82" s="91" t="s">
        <v>608</v>
      </c>
      <c r="D82" s="22"/>
      <c r="E82" s="86"/>
      <c r="F82" s="86"/>
      <c r="G82" s="86"/>
      <c r="H82" s="86"/>
      <c r="I82" s="86"/>
      <c r="J82" s="86"/>
      <c r="K82" s="86"/>
      <c r="L82" s="86"/>
    </row>
    <row r="83" spans="2:12">
      <c r="B83" s="39" t="s">
        <v>609</v>
      </c>
      <c r="C83" s="28" t="s">
        <v>610</v>
      </c>
      <c r="D83" s="22" t="s">
        <v>127</v>
      </c>
      <c r="E83" s="85"/>
      <c r="F83" s="85"/>
      <c r="G83" s="85"/>
      <c r="H83" s="85"/>
      <c r="I83" s="85"/>
      <c r="J83" s="85"/>
      <c r="K83" s="85"/>
      <c r="L83" s="85"/>
    </row>
    <row r="84" spans="2:12">
      <c r="B84" s="39" t="s">
        <v>611</v>
      </c>
      <c r="C84" s="60" t="s">
        <v>612</v>
      </c>
      <c r="D84" s="22" t="s">
        <v>127</v>
      </c>
      <c r="E84" s="85"/>
      <c r="F84" s="85"/>
      <c r="G84" s="85"/>
      <c r="H84" s="85"/>
      <c r="I84" s="85"/>
      <c r="J84" s="85"/>
      <c r="K84" s="85"/>
      <c r="L84" s="85"/>
    </row>
    <row r="85" spans="2:12">
      <c r="B85" s="39" t="s">
        <v>613</v>
      </c>
      <c r="C85" s="60" t="s">
        <v>614</v>
      </c>
      <c r="D85" s="22" t="s">
        <v>127</v>
      </c>
      <c r="E85" s="85"/>
      <c r="F85" s="85"/>
      <c r="G85" s="85"/>
      <c r="H85" s="85"/>
      <c r="I85" s="85"/>
      <c r="J85" s="85"/>
      <c r="K85" s="85"/>
      <c r="L85" s="85"/>
    </row>
    <row r="86" spans="2:12">
      <c r="B86" s="39" t="s">
        <v>615</v>
      </c>
      <c r="C86" s="60" t="s">
        <v>616</v>
      </c>
      <c r="D86" s="22" t="s">
        <v>127</v>
      </c>
      <c r="E86" s="85"/>
      <c r="F86" s="85"/>
      <c r="G86" s="85"/>
      <c r="H86" s="85"/>
      <c r="I86" s="85"/>
      <c r="J86" s="85"/>
      <c r="K86" s="85"/>
      <c r="L86" s="85"/>
    </row>
    <row r="87" spans="2:12">
      <c r="B87" s="39" t="s">
        <v>617</v>
      </c>
      <c r="C87" s="28" t="s">
        <v>618</v>
      </c>
      <c r="D87" s="22" t="s">
        <v>127</v>
      </c>
      <c r="E87" s="85"/>
      <c r="F87" s="85"/>
      <c r="G87" s="85"/>
      <c r="H87" s="85"/>
      <c r="I87" s="85"/>
      <c r="J87" s="85"/>
      <c r="K87" s="85"/>
      <c r="L87" s="85"/>
    </row>
    <row r="88" spans="2:12">
      <c r="B88" s="39" t="s">
        <v>619</v>
      </c>
      <c r="C88" s="60" t="s">
        <v>620</v>
      </c>
      <c r="D88" s="22" t="s">
        <v>127</v>
      </c>
      <c r="E88" s="85"/>
      <c r="F88" s="85"/>
      <c r="G88" s="85"/>
      <c r="H88" s="85"/>
      <c r="I88" s="85"/>
      <c r="J88" s="85"/>
      <c r="K88" s="85"/>
      <c r="L88" s="85"/>
    </row>
    <row r="89" spans="2:12">
      <c r="B89" s="39" t="s">
        <v>621</v>
      </c>
      <c r="C89" s="60" t="s">
        <v>622</v>
      </c>
      <c r="D89" s="22" t="s">
        <v>127</v>
      </c>
      <c r="E89" s="85"/>
      <c r="F89" s="85"/>
      <c r="G89" s="85"/>
      <c r="H89" s="85"/>
      <c r="I89" s="85"/>
      <c r="J89" s="85"/>
      <c r="K89" s="85"/>
      <c r="L89" s="85"/>
    </row>
    <row r="90" spans="2:12">
      <c r="B90" s="39" t="s">
        <v>623</v>
      </c>
      <c r="C90" s="60" t="s">
        <v>624</v>
      </c>
      <c r="D90" s="22" t="s">
        <v>127</v>
      </c>
      <c r="E90" s="85"/>
      <c r="F90" s="85"/>
      <c r="G90" s="85"/>
      <c r="H90" s="85"/>
      <c r="I90" s="85"/>
      <c r="J90" s="85"/>
      <c r="K90" s="85"/>
      <c r="L90" s="85"/>
    </row>
    <row r="91" spans="2:12">
      <c r="B91" s="39" t="s">
        <v>625</v>
      </c>
      <c r="C91" s="28" t="s">
        <v>626</v>
      </c>
      <c r="D91" s="22" t="s">
        <v>127</v>
      </c>
      <c r="E91" s="85"/>
      <c r="F91" s="85"/>
      <c r="G91" s="85"/>
      <c r="H91" s="85"/>
      <c r="I91" s="85"/>
      <c r="J91" s="85"/>
      <c r="K91" s="85"/>
      <c r="L91" s="85"/>
    </row>
    <row r="92" spans="2:12">
      <c r="B92" s="39" t="s">
        <v>627</v>
      </c>
      <c r="C92" s="60" t="s">
        <v>628</v>
      </c>
      <c r="D92" s="22" t="s">
        <v>127</v>
      </c>
      <c r="E92" s="85"/>
      <c r="F92" s="85"/>
      <c r="G92" s="85"/>
      <c r="H92" s="85"/>
      <c r="I92" s="85"/>
      <c r="J92" s="85"/>
      <c r="K92" s="85"/>
      <c r="L92" s="85"/>
    </row>
    <row r="93" spans="2:12">
      <c r="B93" s="39" t="s">
        <v>629</v>
      </c>
      <c r="C93" s="60" t="s">
        <v>630</v>
      </c>
      <c r="D93" s="22" t="s">
        <v>127</v>
      </c>
      <c r="E93" s="85"/>
      <c r="F93" s="85"/>
      <c r="G93" s="85"/>
      <c r="H93" s="85"/>
      <c r="I93" s="85"/>
      <c r="J93" s="85"/>
      <c r="K93" s="85"/>
      <c r="L93" s="85"/>
    </row>
    <row r="94" spans="2:12">
      <c r="B94" s="39" t="s">
        <v>631</v>
      </c>
      <c r="C94" s="60" t="s">
        <v>632</v>
      </c>
      <c r="D94" s="22" t="s">
        <v>127</v>
      </c>
      <c r="E94" s="85"/>
      <c r="F94" s="85"/>
      <c r="G94" s="85"/>
      <c r="H94" s="85"/>
      <c r="I94" s="85"/>
      <c r="J94" s="85"/>
      <c r="K94" s="85"/>
      <c r="L94" s="85"/>
    </row>
    <row r="95" spans="2:12">
      <c r="B95" s="39" t="s">
        <v>633</v>
      </c>
      <c r="C95" s="28" t="s">
        <v>634</v>
      </c>
      <c r="D95" s="22" t="s">
        <v>127</v>
      </c>
      <c r="E95" s="85"/>
      <c r="F95" s="85"/>
      <c r="G95" s="85"/>
      <c r="H95" s="85"/>
      <c r="I95" s="85"/>
      <c r="J95" s="85"/>
      <c r="K95" s="85"/>
      <c r="L95" s="85"/>
    </row>
    <row r="96" spans="2:12">
      <c r="B96" s="39" t="s">
        <v>635</v>
      </c>
      <c r="C96" s="28" t="s">
        <v>636</v>
      </c>
      <c r="D96" s="22" t="s">
        <v>127</v>
      </c>
      <c r="E96" s="85"/>
      <c r="F96" s="85"/>
      <c r="G96" s="85"/>
      <c r="H96" s="85"/>
      <c r="I96" s="85"/>
      <c r="J96" s="85"/>
      <c r="K96" s="85"/>
      <c r="L96" s="85"/>
    </row>
    <row r="97" spans="2:12">
      <c r="B97" s="39" t="s">
        <v>637</v>
      </c>
      <c r="C97" s="60" t="s">
        <v>638</v>
      </c>
      <c r="D97" s="22" t="s">
        <v>127</v>
      </c>
      <c r="E97" s="85"/>
      <c r="F97" s="85"/>
      <c r="G97" s="85"/>
      <c r="H97" s="85"/>
      <c r="I97" s="85"/>
      <c r="J97" s="85"/>
      <c r="K97" s="85"/>
      <c r="L97" s="85"/>
    </row>
    <row r="98" spans="2:12">
      <c r="B98" s="39" t="s">
        <v>639</v>
      </c>
      <c r="C98" s="60" t="s">
        <v>640</v>
      </c>
      <c r="D98" s="22" t="s">
        <v>127</v>
      </c>
      <c r="E98" s="85"/>
      <c r="F98" s="85"/>
      <c r="G98" s="85"/>
      <c r="H98" s="85"/>
      <c r="I98" s="85"/>
      <c r="J98" s="85"/>
      <c r="K98" s="85"/>
      <c r="L98" s="85"/>
    </row>
    <row r="99" spans="2:12">
      <c r="B99" s="39" t="s">
        <v>641</v>
      </c>
      <c r="C99" s="60" t="s">
        <v>642</v>
      </c>
      <c r="D99" s="22" t="s">
        <v>127</v>
      </c>
      <c r="E99" s="85"/>
      <c r="F99" s="85"/>
      <c r="G99" s="85"/>
      <c r="H99" s="85"/>
      <c r="I99" s="85"/>
      <c r="J99" s="85"/>
      <c r="K99" s="85"/>
      <c r="L99" s="85"/>
    </row>
    <row r="100" spans="2:12">
      <c r="B100" s="39" t="s">
        <v>643</v>
      </c>
      <c r="C100" s="28" t="s">
        <v>644</v>
      </c>
      <c r="D100" s="22" t="s">
        <v>127</v>
      </c>
      <c r="E100" s="85"/>
      <c r="F100" s="85"/>
      <c r="G100" s="85"/>
      <c r="H100" s="85"/>
      <c r="I100" s="85"/>
      <c r="J100" s="85"/>
      <c r="K100" s="85"/>
      <c r="L100" s="85"/>
    </row>
    <row r="101" spans="2:12">
      <c r="B101" s="40" t="s">
        <v>645</v>
      </c>
      <c r="C101" s="29" t="s">
        <v>646</v>
      </c>
      <c r="D101" s="30" t="s">
        <v>127</v>
      </c>
      <c r="E101" s="85"/>
      <c r="F101" s="85"/>
      <c r="G101" s="85"/>
      <c r="H101" s="85"/>
      <c r="I101" s="85"/>
      <c r="J101" s="85"/>
      <c r="K101" s="85"/>
      <c r="L101" s="85"/>
    </row>
    <row r="102" spans="2:12">
      <c r="B102" s="39" t="s">
        <v>157</v>
      </c>
      <c r="C102" s="91" t="s">
        <v>647</v>
      </c>
      <c r="D102" s="22"/>
      <c r="E102" s="85"/>
      <c r="F102" s="85"/>
      <c r="G102" s="85"/>
      <c r="H102" s="85"/>
      <c r="I102" s="85"/>
      <c r="J102" s="85"/>
      <c r="K102" s="85"/>
      <c r="L102" s="85"/>
    </row>
    <row r="103" spans="2:12">
      <c r="B103" s="39" t="s">
        <v>648</v>
      </c>
      <c r="C103" s="28" t="s">
        <v>649</v>
      </c>
      <c r="D103" s="22" t="s">
        <v>127</v>
      </c>
      <c r="E103" s="85"/>
      <c r="F103" s="85"/>
      <c r="G103" s="85"/>
      <c r="H103" s="85"/>
      <c r="I103" s="85"/>
      <c r="J103" s="85"/>
      <c r="K103" s="85"/>
      <c r="L103" s="85"/>
    </row>
    <row r="104" spans="2:12">
      <c r="B104" s="39" t="s">
        <v>650</v>
      </c>
      <c r="C104" s="28" t="s">
        <v>651</v>
      </c>
      <c r="D104" s="22" t="s">
        <v>127</v>
      </c>
      <c r="E104" s="85"/>
      <c r="F104" s="85"/>
      <c r="G104" s="85"/>
      <c r="H104" s="85"/>
      <c r="I104" s="85"/>
      <c r="J104" s="85"/>
      <c r="K104" s="85"/>
      <c r="L104" s="85"/>
    </row>
    <row r="105" spans="2:12">
      <c r="B105" s="39" t="s">
        <v>652</v>
      </c>
      <c r="C105" s="28" t="s">
        <v>653</v>
      </c>
      <c r="D105" s="22" t="s">
        <v>127</v>
      </c>
      <c r="E105" s="85"/>
      <c r="F105" s="85"/>
      <c r="G105" s="85"/>
      <c r="H105" s="85"/>
      <c r="I105" s="85"/>
      <c r="J105" s="85"/>
      <c r="K105" s="85"/>
      <c r="L105" s="85"/>
    </row>
    <row r="106" spans="2:12">
      <c r="B106" s="40" t="s">
        <v>654</v>
      </c>
      <c r="C106" s="29" t="s">
        <v>655</v>
      </c>
      <c r="D106" s="30" t="s">
        <v>127</v>
      </c>
      <c r="E106" s="85"/>
      <c r="F106" s="85"/>
      <c r="G106" s="85"/>
      <c r="H106" s="85"/>
      <c r="I106" s="85"/>
      <c r="J106" s="85"/>
      <c r="K106" s="85"/>
      <c r="L106" s="85"/>
    </row>
    <row r="107" spans="2:12">
      <c r="B107" s="39" t="s">
        <v>157</v>
      </c>
      <c r="C107" s="91" t="s">
        <v>656</v>
      </c>
      <c r="D107" s="22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39" t="s">
        <v>657</v>
      </c>
      <c r="C108" s="28" t="s">
        <v>658</v>
      </c>
      <c r="D108" s="22" t="s">
        <v>127</v>
      </c>
      <c r="E108" s="85"/>
      <c r="F108" s="85"/>
      <c r="G108" s="85"/>
      <c r="H108" s="85"/>
      <c r="I108" s="85"/>
      <c r="J108" s="85"/>
      <c r="K108" s="85"/>
      <c r="L108" s="85"/>
    </row>
    <row r="109" spans="2:12">
      <c r="B109" s="39" t="s">
        <v>659</v>
      </c>
      <c r="C109" s="60" t="s">
        <v>660</v>
      </c>
      <c r="D109" s="22" t="s">
        <v>127</v>
      </c>
      <c r="E109" s="85"/>
      <c r="F109" s="85"/>
      <c r="G109" s="85"/>
      <c r="H109" s="85"/>
      <c r="I109" s="85"/>
      <c r="J109" s="85"/>
      <c r="K109" s="85"/>
      <c r="L109" s="85"/>
    </row>
    <row r="110" spans="2:12">
      <c r="B110" s="39" t="s">
        <v>661</v>
      </c>
      <c r="C110" s="28" t="s">
        <v>662</v>
      </c>
      <c r="D110" s="22" t="s">
        <v>127</v>
      </c>
      <c r="E110" s="85"/>
      <c r="F110" s="85"/>
      <c r="G110" s="85"/>
      <c r="H110" s="85"/>
      <c r="I110" s="85"/>
      <c r="J110" s="85"/>
      <c r="K110" s="85"/>
      <c r="L110" s="85"/>
    </row>
    <row r="111" spans="2:12">
      <c r="B111" s="39" t="s">
        <v>663</v>
      </c>
      <c r="C111" s="28" t="s">
        <v>664</v>
      </c>
      <c r="D111" s="22" t="s">
        <v>127</v>
      </c>
      <c r="E111" s="85"/>
      <c r="F111" s="85"/>
      <c r="G111" s="85"/>
      <c r="H111" s="85"/>
      <c r="I111" s="85"/>
      <c r="J111" s="85"/>
      <c r="K111" s="85"/>
      <c r="L111" s="85"/>
    </row>
    <row r="112" spans="2:12">
      <c r="B112" s="39" t="s">
        <v>665</v>
      </c>
      <c r="C112" s="60" t="s">
        <v>666</v>
      </c>
      <c r="D112" s="22" t="s">
        <v>127</v>
      </c>
      <c r="E112" s="85"/>
      <c r="F112" s="85"/>
      <c r="G112" s="85"/>
      <c r="H112" s="85"/>
      <c r="I112" s="85"/>
      <c r="J112" s="85"/>
      <c r="K112" s="85"/>
      <c r="L112" s="85"/>
    </row>
    <row r="113" spans="2:12">
      <c r="B113" s="39" t="s">
        <v>667</v>
      </c>
      <c r="C113" s="28" t="s">
        <v>668</v>
      </c>
      <c r="D113" s="22" t="s">
        <v>127</v>
      </c>
      <c r="E113" s="85"/>
      <c r="F113" s="85"/>
      <c r="G113" s="85"/>
      <c r="H113" s="85"/>
      <c r="I113" s="85"/>
      <c r="J113" s="85"/>
      <c r="K113" s="85"/>
      <c r="L113" s="85"/>
    </row>
    <row r="114" spans="2:12">
      <c r="B114" s="39" t="s">
        <v>669</v>
      </c>
      <c r="C114" s="28" t="s">
        <v>670</v>
      </c>
      <c r="D114" s="22" t="s">
        <v>127</v>
      </c>
      <c r="E114" s="85"/>
      <c r="F114" s="85"/>
      <c r="G114" s="85"/>
      <c r="H114" s="85"/>
      <c r="I114" s="85"/>
      <c r="J114" s="85"/>
      <c r="K114" s="85"/>
      <c r="L114" s="85"/>
    </row>
    <row r="115" spans="2:12">
      <c r="B115" s="23" t="s">
        <v>671</v>
      </c>
      <c r="C115" s="66" t="s">
        <v>672</v>
      </c>
      <c r="D115" s="24" t="s">
        <v>127</v>
      </c>
      <c r="E115" s="85"/>
      <c r="F115" s="85"/>
      <c r="G115" s="85"/>
      <c r="H115" s="85"/>
      <c r="I115" s="85"/>
      <c r="J115" s="85"/>
      <c r="K115" s="85"/>
      <c r="L115" s="85"/>
    </row>
    <row r="116" spans="2:12" s="92" customFormat="1">
      <c r="B116" s="93"/>
      <c r="C116" s="94"/>
      <c r="D116" s="94"/>
      <c r="E116" s="95"/>
      <c r="F116" s="95"/>
      <c r="G116" s="95"/>
      <c r="H116" s="95"/>
      <c r="I116" s="95"/>
      <c r="J116" s="95"/>
      <c r="K116" s="95"/>
      <c r="L116" s="95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2025-04-08T21:03:22Z</dcterms:modified>
  <cp:category/>
  <cp:contentStatus/>
</cp:coreProperties>
</file>